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4770" windowWidth="17655" windowHeight="4455" activeTab="0"/>
  </bookViews>
  <sheets>
    <sheet name="додаток 2 табл 1" sheetId="1" r:id="rId1"/>
    <sheet name="додаток 2 табл 2" sheetId="2" r:id="rId2"/>
    <sheet name="Лист3" sheetId="3" r:id="rId3"/>
  </sheets>
  <externalReferences>
    <externalReference r:id="rId6"/>
  </externalReferences>
  <definedNames>
    <definedName name="_xlnm.Print_Titles" localSheetId="0">'додаток 2 табл 1'!$13:$16</definedName>
  </definedNames>
  <calcPr fullCalcOnLoad="1"/>
</workbook>
</file>

<file path=xl/sharedStrings.xml><?xml version="1.0" encoding="utf-8"?>
<sst xmlns="http://schemas.openxmlformats.org/spreadsheetml/2006/main" count="222" uniqueCount="126">
  <si>
    <r>
      <t>3.7.</t>
    </r>
    <r>
      <rPr>
        <b/>
        <sz val="14"/>
        <color indexed="8"/>
        <rFont val="Arial"/>
        <family val="2"/>
      </rPr>
      <t> </t>
    </r>
    <r>
      <rPr>
        <b/>
        <sz val="14"/>
        <color indexed="8"/>
        <rFont val="Times New Roman"/>
        <family val="1"/>
      </rPr>
      <t>Закупівля антивірусного програмного забезпечення</t>
    </r>
  </si>
  <si>
    <t>не реалізовано</t>
  </si>
  <si>
    <t>Підвищення кваліфікації 16 працівників структурних підрозділів КМДА та РДА, які відповідають за захист інформації</t>
  </si>
  <si>
    <t>Забезпечення (технічна підтримка) безперебійної роботи інформаційно-телекомунікаційної системи "Єдиний інформаційний простір територіальної громади міста Києва" (АСКОД)</t>
  </si>
  <si>
    <t>Створення 3 (трьох) АС класу 1 в режимно-секретних органах районних в місті Києві державниї адміністраціях</t>
  </si>
  <si>
    <t>Управління ІКТ Апарат ВО КМР (КМДА)</t>
  </si>
  <si>
    <t>Відкриті торги - двічі. І- відмінено з причини зміни в Законодавчій базі що стосується предмету закупівлі. ІІ-жоден з кандидатів не відповідає критеріям закупівлі. СТВОРЕНО РЕЄСТР ГІОЦ ВЛАСНИМИ СИЛАМИ (ОПИСАНИЕ ЕСТЬ В ПИСЬМЕ ОТ ГИОЦ У ЖЕНИ. НУЖНО ЄТО ИЛИ НЕТ УТОЧНИТЬ У НАЗАРОВА)</t>
  </si>
  <si>
    <t>Проведено державну експертизу створених комплексних систем захисту інформації в 5 (ІЗ 10) автоматизованих системах класу "1" для оброблення інформації</t>
  </si>
  <si>
    <t xml:space="preserve">Додатковий функціонал за такими напрямами:
Розробки прототипів інтерфейсів модернізованої системи інформаційно-довідкової служби Call-центру.
Модернізації системи реєстрації користувачів та їх звернень на офіційному ВЕБ-порталі www.1551.gov.ua.
Редизайну та вдосконалення персональної сторінки користувача на офіційному ВЕБ -порталі www.1551.gov.ua;
Модернізації та вдосконалення інтерактивної карти звернень.
Удосконалення структури офіційного ВЕБ-порталу www.1551.gov.ua: розширення можливостей ВЕБ-сторінки для адміністрування ВЕБ-порталу; розвиток сервісу інформування громадян через Е-Mail та SMS.
Розробки і впровадження автоматизованої системи прийому та опрацювання звернень громадян до органів виконавчої влади на базі CRM.
Технічний та методологічний супровід програмно-технічного комплексу інформаційно-довідкової служби Call-центру, програмно-апаратного комплексу інформаційно-довідкової служби Call-центру.
розробка програмного забезпечення (далі - ПЗ) інформаційного сервісу «Місця», куди входитимуть різні об’єкти міської інфраструктури (1 черга – будинки та парки), організація сервісу «Мої місця» в особистому кабінеті, отримання користувачем повідомлень щодо об’єктів, які включені ним у розділ «Мої місця».
розробка ПЗ обліку видів проблем, створення окремих сторінок з їх описом, прив’язка видів проблем до можливих місць їх виникнення та до обслуговуючих організацій, що відповідають за їх рішення.
модифікація ПЗ створення звернень у частині прив’язки звернень до конкретних місць (об’єктів), а також опитування користувачів щодо особливостей (деталей) проблем.
</t>
  </si>
  <si>
    <t>Укладено договір  з ТОВ «Віадук-Інформ» на послуги з розробки програмної підсистеми «Інформаційно-аналітична база даних «Результати аудиту» до інформаційної автоматизованої системи Київської міської державної адміністрації, ІТС «Портал Київаудиту», та впровадження підсистеми до офіційного WEB-порталу «Київаудит» на базі ІВМ Domino/Lotus Notes для виконання завдань з подальшого висвітлення інформації по результатам аудиту в мережі інтернет в тому числі.</t>
  </si>
  <si>
    <t>Укладено договір  з ТОВ «Сайнтіс» на послуги щодо видання ліцензії на право користування програмним забезпеченням ІВМ Domino Enterprise Server Processor Value Unit (PVU) License + SW Subscription &amp; Support 12 Months</t>
  </si>
  <si>
    <r>
      <rPr>
        <b/>
        <sz val="14"/>
        <rFont val="Calibri"/>
        <family val="2"/>
      </rPr>
      <t xml:space="preserve">Мета: </t>
    </r>
    <r>
      <rPr>
        <sz val="14"/>
        <color indexed="8"/>
        <rFont val="Calibri"/>
        <family val="2"/>
      </rPr>
      <t xml:space="preserve">
Створення сучасного та ефективного інструменту для організації, планування, управління, координації людських ресурсів, фінансових та матеріально-технічних ресурсів в рамках реалізації проектів
</t>
    </r>
    <r>
      <rPr>
        <b/>
        <sz val="14"/>
        <rFont val="Calibri"/>
        <family val="2"/>
      </rPr>
      <t xml:space="preserve">Очікувані результати впровадження Проджект:
</t>
    </r>
    <r>
      <rPr>
        <sz val="14"/>
        <color indexed="8"/>
        <rFont val="Calibri"/>
        <family val="2"/>
      </rPr>
      <t xml:space="preserve">1. Забезпечення гнучкості управління проектами 
2. Збільшення ефективності виконання проектів та зменшення часу на їх реалізацію
3.Підвищення рівня публічності та прозорості реалізації проектів 
4. Підвищення іміджу міської влади 
Адреса системи: https://portal.kmda.gov.ua/Project
"Управління проектами" впроваджено в дослідну експлуатацію в межах КП "Головний інформаційно-обчислювальний центр" та розпочато поступове впровадження у дослідну експлуатацію в "пілотній" зоні КМДА (Департамент економіки та інвестицій, Департамент інформаційно-комунікаційних технологій, Департамент фінансів, Департамент внутрішнього фінансового контролю та аудиту, Апарат виконавчого органу КМР (КМДА), Департамент промисловості та розвитку підприємництва)
</t>
    </r>
    <r>
      <rPr>
        <b/>
        <sz val="14"/>
        <rFont val="Calibri"/>
        <family val="2"/>
      </rPr>
      <t>Проведені заходи</t>
    </r>
    <r>
      <rPr>
        <sz val="14"/>
        <color indexed="8"/>
        <rFont val="Calibri"/>
        <family val="2"/>
      </rPr>
      <t xml:space="preserve">:
1. Впроваджено єдину систему управління проектами (Проджект) в органах Київської міської влади та її установах і організаціях 
• затверджено перелік проектів, визначено пріоритетність проектів кожного із заступників голови КМДА та підготовлено їх інформаційні катки, що включають в собі інформацію про поточний стан, очікуваний результат від впровадження, заходи для реалізації, соціально-економічний ефект та фінансову складову; 
• закріплено відповідальних осіб за внесення та послідуючу актуалізацію плану-графіку проектів на Проджекті; 
• надано доступ на Проджект користувачам відповідальним за внесення та актуалізацію проектів від кожного із заступників голови КМДА. 
2. Розроблено "пілот" Положення, регламенти роботи, методичну документацію та інструкції 
3. Проведено базове навчання користувачів, з метою ознайомлення роботі в Проджект та розіслано інструкції і метрологічні рекомендації.
4. Підготовлені та надіслані службові листи про готовність впровадження в дослідну експлуатацію  системи "Управління проектами" в межах визначеної "пілотної" зони.
</t>
    </r>
    <r>
      <rPr>
        <b/>
        <sz val="14"/>
        <rFont val="Calibri"/>
        <family val="2"/>
      </rPr>
      <t xml:space="preserve">Технічні дані: </t>
    </r>
    <r>
      <rPr>
        <sz val="14"/>
        <color indexed="8"/>
        <rFont val="Calibri"/>
        <family val="2"/>
      </rPr>
      <t xml:space="preserve">
Задіяні віртуальні сервери - 10 шт.,
Використовуються операційні системи -  Windows Server 2012 R2, Windows 10
</t>
    </r>
    <r>
      <rPr>
        <b/>
        <sz val="14"/>
        <rFont val="Calibri"/>
        <family val="2"/>
      </rPr>
      <t>Використовуються ресурси наступні віртуальні ресурси:</t>
    </r>
    <r>
      <rPr>
        <sz val="14"/>
        <color indexed="8"/>
        <rFont val="Calibri"/>
        <family val="2"/>
      </rPr>
      <t xml:space="preserve">
- віртуальні процесори - 36 шт.;
- віртуальна ОЗП - 90 Гб.;
- віртуальна дискова підсистема - 1,1 Tб.</t>
    </r>
  </si>
  <si>
    <r>
      <rPr>
        <b/>
        <sz val="14"/>
        <rFont val="Calibri"/>
        <family val="2"/>
      </rPr>
      <t xml:space="preserve">Мета: 
</t>
    </r>
    <r>
      <rPr>
        <sz val="14"/>
        <color indexed="8"/>
        <rFont val="Calibri"/>
        <family val="2"/>
      </rPr>
      <t xml:space="preserve">Створення ефективної комунікативної платформи взаємодії працівників різного рівня та оптимізації бізнес-процесів підприємств, установ і організацій комунальної форми власності міста Києва
</t>
    </r>
    <r>
      <rPr>
        <b/>
        <sz val="14"/>
        <rFont val="Calibri"/>
        <family val="2"/>
      </rPr>
      <t xml:space="preserve">
Очікуванні результати впровадження Порталу: </t>
    </r>
    <r>
      <rPr>
        <sz val="14"/>
        <color indexed="8"/>
        <rFont val="Calibri"/>
        <family val="2"/>
      </rPr>
      <t xml:space="preserve">
1. Оптимізація бізнес-процесів в органах Київської міської влади та її установах і організаціях. 
2. Оптимізація використання робочого часу. 
3. Зменшення часу на обробку запитів від громадян. 
4. Підвищення іміджу міської влади.
Адреса системи: https://portal.kmda.gov.ua
"Внутрішній корпоративний інформаційний портал КМДА" впроваджено в дослідну експлуатацію в межах КП "Головний інформаційно-обчислювальний центр" та розпочато поступове впровадження у дослідну експлуатацію в "пілотній" зоні КМДА (Департамент економіки та інвестицій, Департамент інформаційно-комунікаційних технологій, Департамент фінансів, Департамент внутрішнього фінансового контролю та аудиту, Апарат виконавчого органу КМР (КМДА), Департамент промисловості та розвитку підприємництва)
</t>
    </r>
    <r>
      <rPr>
        <b/>
        <sz val="14"/>
        <rFont val="Calibri"/>
        <family val="2"/>
      </rPr>
      <t>Проведені заходи (1 черга):</t>
    </r>
    <r>
      <rPr>
        <sz val="14"/>
        <color indexed="8"/>
        <rFont val="Calibri"/>
        <family val="2"/>
      </rPr>
      <t xml:space="preserve">
1. Розроблено та впроваджено в дослідну експлуатацію програмний комплекс «Проект КМДА» та його підсистеми: 
• головний сайт порталу; 
• сайт «Заявки» (сервіси замовлення послуг та технічна підтримка); 
• сайт «Департаменти КМДА»; 
• сайт «Управління персоналом»; 
• сайт «Новини»; 
• сайт «Пошук»; 
• сайт «Форум».
2. Розроблено та затверджено механізм формування заявок для надання доступу к підсистемам та сервісам через Сайт «Заявки» на Порталі.
3. Розроблено "пілот" Положення, регламенти роботи, методичну документацію та інструкції.
4. Організовано підключення 114 користувачів структурних підрозділів, що входять до пілотної зони, до сервісів та надано їм право користуватися Внутрішнім порталом та Проджект. 
5. Проведено базове навчання користувачів, з метою ознайомлення роботі на Внутрішньому Порталі  та розіслано інструкції і метрологічні рекомендації.
6. Підготовлені та надіслані службові листи про готовність впровадження в дослідну експлуатацію  інформаційної системи "Внутрішній портал КМДА" в межах визначеної "пілотної" зони.
</t>
    </r>
    <r>
      <rPr>
        <b/>
        <sz val="14"/>
        <rFont val="Calibri"/>
        <family val="2"/>
      </rPr>
      <t xml:space="preserve">Додатково: </t>
    </r>
    <r>
      <rPr>
        <sz val="14"/>
        <color indexed="8"/>
        <rFont val="Calibri"/>
        <family val="2"/>
      </rPr>
      <t xml:space="preserve">
7. Впроваджено єдиний корпоративний поштовий сервіс (@kmda.gov.ua), виробничий календар та Skype for business для внутрішньої комунікації і спільної роботи. 
8. Розпочато процес поступової автоматизації робочих комунікацій між співробітниками за допомогою корпоративної електронної пошти та комунікатора Skype for business. 
Технічні дані: 
Задіяні віртуальні сервери - 10 шт.,
Використовуються операційні системи -  Windows Server 2012 R2, Windows 10
Використовуються ресурси наступні віртуальні ресурси:
- віртуальні процесори - 36 шт.;
- віртуальна ОЗП - 90 Гб.;
- віртуальна дискова підсистема - 1,1 Tб.</t>
    </r>
  </si>
  <si>
    <r>
      <rPr>
        <b/>
        <sz val="14"/>
        <rFont val="Calibri"/>
        <family val="2"/>
      </rPr>
      <t xml:space="preserve">В рамках другої  черги  створення ІАС “Майно” виконано: </t>
    </r>
    <r>
      <rPr>
        <sz val="14"/>
        <color indexed="8"/>
        <rFont val="Calibri"/>
        <family val="2"/>
      </rPr>
      <t xml:space="preserve">
</t>
    </r>
    <r>
      <rPr>
        <b/>
        <sz val="14"/>
        <rFont val="Calibri"/>
        <family val="2"/>
      </rPr>
      <t xml:space="preserve"> Розроблено та впроваджено  наступні модулі</t>
    </r>
    <r>
      <rPr>
        <sz val="14"/>
        <color indexed="8"/>
        <rFont val="Calibri"/>
        <family val="2"/>
      </rPr>
      <t>:
-        “Земля”
-        “Дороги”
-        “Паркування”
-         "Розриття"
-        “Моніторинг ведення місць концентрації ДТП”
-        “Ведення моніторингу об’єктів будівництва в місті Києві”
-        “Навчальні заклади”
-        “Дошкільні навчальні заклади”
-        “Об’єкти соціальної інфраструктури”
-        “Об’єкти охорони здоров’я”
-        “Об’єкти громадського транспорту”
-        “Об’єкти водних ресурсів території міста (річки, водойми, свердловини) ”
-        “Лісопарки, парки, ботанічні сади, сквери”
-        “Пляжі”
-        “Кладовища”
  На поточний час відповідальними особами департаментів КМДА, КМР, управлінь і відділів та комунальних підприємств передається,  вводиться та підтримується в актуальному стані інформація щодо відповідних модулів. 
На даний час в системі працює понад 20 користувачів.
Модулі системи ІАС “Майно” знаходяться в дослідній експлуатації в КП ГІОЦ.</t>
    </r>
  </si>
  <si>
    <r>
      <t xml:space="preserve">1.11. Створення веб-порталу "Єдиний освітній простір" + </t>
    </r>
    <r>
      <rPr>
        <b/>
        <u val="single"/>
        <sz val="14"/>
        <color indexed="8"/>
        <rFont val="Times New Roman"/>
        <family val="1"/>
      </rPr>
      <t>Департамент освіти</t>
    </r>
  </si>
  <si>
    <r>
      <rPr>
        <b/>
        <sz val="14"/>
        <rFont val="Calibri"/>
        <family val="2"/>
      </rPr>
      <t xml:space="preserve">Адреса системи: </t>
    </r>
    <r>
      <rPr>
        <sz val="14"/>
        <color indexed="8"/>
        <rFont val="Calibri"/>
        <family val="2"/>
      </rPr>
      <t xml:space="preserve">
https://gis.kyivcity.gov.ua  - публічний геопортал, картографічний сервіс та веб-частина, що потребує реестрації користувача.
https://admin.gis.kyivcity.gov.ua - адміністративна частина для вводу та корегування данних (потребує реєстрації/ідентифікації).
ІАС “Майно” є комплексом програмних, технічних та інформаційних засобів автоматизації процесів збирання, обліку, актуалізації та використання даних про майнові та інші об’єкти міської території, що призначена для задоволення інформаційних потреб органів місцевого самоврядування, територіальних органів державної влади і міської громади та підвищення оперативності й ефективності прийняття управлінських рішень щодо раціонального використання майнового комплексу та сталого соціально-економічного розвитку міста.
ІАС “Майно” забезпечує:
- розробку методичних та програмних засобів аналізу і прогнозування соціально-економічних показників розвитку міста, широке використання сучасних передових геоінформаційних технологій та баз геопросторових даних для вирішення функціональних завдань управлінь та відділів органів місцевого самоврядування;
- безперешкодний доступ громадян, підприємств та організацій до геоінформації загального користування за допомогою сучасних геоінформаційних систем та засобів телекомунікації;.
- значне підвищення керованість процесів соціально-економічного розвитку міста, спрямованого на покращення якості та рівня життя населення, а також поступову трансформацію соціального середовища у відкрите інформаційне суспільство.
</t>
    </r>
    <r>
      <rPr>
        <b/>
        <sz val="14"/>
        <rFont val="Calibri"/>
        <family val="2"/>
      </rPr>
      <t xml:space="preserve">
В рамках першої черги  створення ІАС “Майно” виконано: </t>
    </r>
    <r>
      <rPr>
        <sz val="14"/>
        <color indexed="8"/>
        <rFont val="Calibri"/>
        <family val="2"/>
      </rPr>
      <t xml:space="preserve">
- створення та розгортання платформи ІАС “Майно”;
- створення та забезпечення функціонування єдиного реєстру геокодованих вулиць та адрес міста  як відкритого геоінформаційного ресурсу;
- забезпечення постійного функціонування ІАС «Майно» з регламентованим доступом до актуальних інформаційних ресурсів єдиної цифрової топографічної основи, реєстру геокодованих вулиць і адрес міста для використання усіма зацікавленими департаментами КМДА, КМР, управліннями і відділами та комунальними підприємствами;
- розробка та забезпечення постійного функціонування єдиного порталу геопростових даних міста Києва.
Система готова до вводу в промислову експлуатацію за умови впровадження у КМДА засобів КСЗІ (згідно до процедури проходження державної експертизи відповідно до державних стандартів із
впровадження КСЗІ).
Задіяні віртуальнв сервери - 11 шт.,
Використовуються операційні системи - FreeBSD, Ubuntu, Windows Server 2012 R2, Debian, CentOS, Windows 7
Використовуються ресурси наступні віртуальні ресурси:
- віртуальні процесори - 68 шт.;
- віртуальна ОЗП - 238 Гб.;
- віртуальна дискова підсистема - 5 Tб.</t>
    </r>
  </si>
  <si>
    <t>Адреса системи  https://dashboard.kievcity.gov.ua/
ІТС «Звітність» є інструментом аналізу діяльності структурних підрозділів секретаріату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адміністраціях, підприємствах, установах та організаціях, що належать до комунальної власності територіальної громади міста Києва, (далі -  Установи), що забезпечить оперативною, прозорою, достовірною інформацією в доступній формі всі зацікавлені сторони – як органи влади різних рівнів, так і громадян, і представників бізнесу.
ІТС «Звітність» призначена для консолідації інформації та процесів з розрізнених інформаційних систем підприємств,  організацій,  установ,  що належать до комунальної  власності  територіальної  громади  міста Києва,  та  господарських  товариств,  у  яких  є  частка майна комунальної власності територіальної громади міста Києва в розмірі не менше як 30% в єдиній базі даних, що дозволить вдосконалити і поліпшити господарську діяльність.
Під час створення другої черги ІТС «Звітність» забезпечено реалізацію модулів фінансово-господарської галузі, а саме – «Бюджетна аналітика» та «Прозора діяльність суб’єктів господарювання комунальної власності міста Києва». Окрім того, в рамках розробки другої черги ІТС впроваджено інформаційно-аналітичний портал (https://dashboard.kievcity.gov.ua/), відкритий для громадськості, з функціональними можливостями публікувати в автоматичному режимі аналітичну інформацію, що має знаходитись у відкритому доступі у відповідності до законодавства України.
Наразі триває впровадження Системи, підготовлене та знаходиться на підписанні  розпорядження щодо початку дослідної експлуатації на всіх підприємства КМДА.</t>
  </si>
  <si>
    <t>Адреса системи: 
https://medical.kievcity.gov.ua/ - АРМ “Клієнтський модуль”
https://admin.medical.kievcity.gov.ua - АРМ “Адміністратор системи”
В рамках даного договору створена інформаційно-аналітична система нормативно-довідкової інформації м. Києва (умовне позначення – ІАС “СНДІ”). Система призначена для реєстрації новонароджених і померлих в місті Києві. Програмне рішення з автоматизації охоплює медичні заклади (як первинного реєстратора подій). Така інформація в системі є майстер даними (першоджерелом) для внесення змін в інші реєстри громади міста Києва.
В ході реалізації першої черги створені модулі:
- модуль з реєстрації новонароджених в закладах охорони здоров’я.
- модуль з реєстрації померлих в закладах охорони здоров’я.
Соціально-економічний ефект від впровадження системи:
•        Прозорість. Прозорість процесів, пов’язаних з видачею документів, щодо реєстрації померлих та новонароджених
•        Оптимізація. Оптимізація процесів 
•        Ефективність. Підвищення ефективності діяльності закладів охорони здоров’я в м. Києві.
Очікуваний результат від впровадження системи:
•        Створені реєстри новонароджених  та померлих, що дасть можливість надавати послуги в он-лайн режимі.
•        Автоматизовані та контрольовані  процеси з інформаційної підтримки діяльності закладів охорони здоров’я в м. Києві.
Система готова до вводу в промислову експлуатацію за умови впровадження у КМДА засобів КСЗІ (згідно до процедури проходження державної експертизи відповідно до державних стандартів із
впровадження КСЗІ).
Технічні дані:
Задіяні віртуальні сервери - 4 шт.,
Використовуються операційні системи - Ubuntu, Windows Server 2012 R2, CentOS
Використовуються ресурси наступні віртуальні ресурси:
- віртуальні процесори - 16 шт.;
- віртуальна ОЗП - 24 Гб.;
- віртуальна дискова підсистема - 360 Гб.</t>
  </si>
  <si>
    <r>
      <t>3.3.</t>
    </r>
    <r>
      <rPr>
        <b/>
        <sz val="14"/>
        <color indexed="8"/>
        <rFont val="Arial"/>
        <family val="2"/>
      </rPr>
      <t> </t>
    </r>
    <r>
      <rPr>
        <b/>
        <sz val="14"/>
        <color indexed="8"/>
        <rFont val="Times New Roman"/>
        <family val="1"/>
      </rPr>
      <t>Обслуговування створених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r>
  </si>
  <si>
    <r>
      <t>3.4.</t>
    </r>
    <r>
      <rPr>
        <b/>
        <sz val="14"/>
        <color indexed="8"/>
        <rFont val="Arial"/>
        <family val="2"/>
      </rPr>
      <t> </t>
    </r>
    <r>
      <rPr>
        <b/>
        <sz val="14"/>
        <color indexed="8"/>
        <rFont val="Times New Roman"/>
        <family val="1"/>
      </rPr>
      <t>Забезпечення антивірусного захисту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та супроводження системи</t>
    </r>
  </si>
  <si>
    <r>
      <t>3.6.</t>
    </r>
    <r>
      <rPr>
        <b/>
        <sz val="14"/>
        <color indexed="8"/>
        <rFont val="Arial"/>
        <family val="2"/>
      </rPr>
      <t> </t>
    </r>
    <r>
      <rPr>
        <b/>
        <sz val="14"/>
        <color indexed="8"/>
        <rFont val="Times New Roman"/>
        <family val="1"/>
      </rPr>
      <t>Обслуговування створених комплексів технічного захисту інформації на об'єктах інформаційної діяльності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t>
    </r>
  </si>
  <si>
    <r>
      <t>3.8.</t>
    </r>
    <r>
      <rPr>
        <b/>
        <sz val="14"/>
        <color indexed="8"/>
        <rFont val="Arial"/>
        <family val="2"/>
      </rPr>
      <t> </t>
    </r>
    <r>
      <rPr>
        <b/>
        <sz val="14"/>
        <color indexed="8"/>
        <rFont val="Times New Roman"/>
        <family val="1"/>
      </rPr>
      <t>Розгортання регіонального вузла та абонентських пунктів Спеціальної інформаційно-телекомунікаційної мережі Національної системи конфіденційного зв'язку</t>
    </r>
  </si>
  <si>
    <r>
      <t>3.9.</t>
    </r>
    <r>
      <rPr>
        <b/>
        <sz val="14"/>
        <color indexed="8"/>
        <rFont val="Arial"/>
        <family val="2"/>
      </rPr>
      <t> </t>
    </r>
    <r>
      <rPr>
        <b/>
        <sz val="14"/>
        <color indexed="8"/>
        <rFont val="Times New Roman"/>
        <family val="1"/>
      </rPr>
      <t>Створення автоматизованих систем класу "1" 4 категорії у струк-турних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адміністраціях</t>
    </r>
  </si>
  <si>
    <r>
      <t>3.12.</t>
    </r>
    <r>
      <rPr>
        <b/>
        <sz val="14"/>
        <color indexed="8"/>
        <rFont val="Arial"/>
        <family val="2"/>
      </rPr>
      <t> </t>
    </r>
    <r>
      <rPr>
        <b/>
        <sz val="14"/>
        <color indexed="8"/>
        <rFont val="Times New Roman"/>
        <family val="1"/>
      </rPr>
      <t>Підвищення кваліфікації працівників, які відповідають за захист інформації на об'єктах інформаційної діяльності, в інформаційно-телекомунікаційних (автоматизованих) системах</t>
    </r>
  </si>
  <si>
    <t>Адреса системи в інтернеті:  https://dashboard.kievcity.gov.ua/
В рамках цього договору була розроблена інформаційно-телекомунікаційна система «Інформаційно-аналітична звітність для органів влади, громадян та бізнесу».
Головною метою впровадження Системи в структурних підрозділах виконавчого органу Київської міської ради (Київської міської державної адміністрації), районних в місті Києві державних адміністраціях, комунальних підприємствах, установах, організаціях територіальної громади міста Києва є запровадження єдиних підходів до забезпечення актуалізації інформації щодо фінансового обліку та звітності, а також забезпечення прозорості при їх формуванні.
Основою Системи є інтеграційно-аналітична платформа, яка дозволяє об’єднувати різні джерела даних у єдиний інформаційний простір, а також  трансформувати й відображати інформацію у необхідному форматі.
З використанням Системи кожен учасник взаємодії має рівні права доступу до інформаційних даних в межах наданих повноважень, консолідованих за допомогою цієї системи. Таким чином, відбувається процес скорочення витрат на робочу силу, канцелярські приладдя та часових показників для формування й передачі документації фінансової звітності.  
Запровадження інформаційно-телекомунікаційної системи «Інформаційно-аналітична звітність для органів влади, громадян та бізнесу» сприяє підвищенню ефективності в антикорупційному напрямку, зокрема зменшуються можливості для зловживань і збільшується рівень прозорості, що дозволяє посилити громадський контроль за фінансово-господарською діяльністю муніципалітету в м. Києві.  
Система готова до вводу в промислову експлуатацію за умови впровадження у КМДА засобів КСЗІ (згідно до процедури проходження державної експертизи відповідно до державних стандартів із
впровадження КСЗІ).
Задіяні віртуальнв сервери - 11 шт.,
Використовуються операційні системи - Windows Server 2012 R2, Debian
Використовуються ресурси наступні віртуальні ресурси:
- віртуальні процесори - 44 шт.;
- віртуальна ОЗП - 100 Гб.;
- віртуальна дискова підсистема - 1,5 Tб.</t>
  </si>
  <si>
    <t>Захід</t>
  </si>
  <si>
    <t>Усього</t>
  </si>
  <si>
    <t>у тому числі:</t>
  </si>
  <si>
    <t>Термін виконання</t>
  </si>
  <si>
    <t xml:space="preserve">Бюджетні асигнування з урахуванням змін </t>
  </si>
  <si>
    <t xml:space="preserve">Проведені видатки </t>
  </si>
  <si>
    <t>Відхилення</t>
  </si>
  <si>
    <t>загальний фонд</t>
  </si>
  <si>
    <t>спеціальний фонд</t>
  </si>
  <si>
    <t>усього</t>
  </si>
  <si>
    <t xml:space="preserve">тис.грн </t>
  </si>
  <si>
    <t>1.</t>
  </si>
  <si>
    <t>(найменування головного розпорядника бюджетних коштів)</t>
  </si>
  <si>
    <t>2.</t>
  </si>
  <si>
    <t>(найменування відповідального виконавця програми)</t>
  </si>
  <si>
    <t>3.</t>
  </si>
  <si>
    <t>(найменування програми, дата і номер рішення Київської міської ради про її затвердження)</t>
  </si>
  <si>
    <t>Аналіз виконання за видатками в цілому за програмою</t>
  </si>
  <si>
    <t>1.1. Модернізація та функціональне розширення інформаційно-телекомунікаційної системи "Єдиний веб-портал територіальної громади міста Києва"</t>
  </si>
  <si>
    <t>2015-2018</t>
  </si>
  <si>
    <t>1.7. Створення інформаційно-аналітичної системи "Електронна медицина"+ Департамент ох.здор</t>
  </si>
  <si>
    <t>1.9. Розвиток інформаційно-телекомунікаційної системи "Електронний архів міста Києва"</t>
  </si>
  <si>
    <t>Відкриті торги Повторно - відмінено за браком часу. За результатами І торгів - жодна із пропозицій не відповідає вимогам закупівлі.</t>
  </si>
  <si>
    <t>1.10. Модернізація інформаційно-телекомунікаційних систем єдиного інформаційного простору територіальної громади міста Києва"</t>
  </si>
  <si>
    <t>1.16.Створення інформаційної системи "Реєстр територіальної громади міста Києва" та його розвиток</t>
  </si>
  <si>
    <t>1.17.Створення сучасного ситуаційного центру із протидії загрозам у місті Києві</t>
  </si>
  <si>
    <t xml:space="preserve">Погоджено з «Київпастранс» проектування ситуаційного центру із протидії загрозам у місті Києві.
Підготовлено технічне завдання на проектування та ескізний проект ситуаційного центру із протидії загрозам у місті Києві. Відкриті торги - не відбулись- жодної пропозициї.
</t>
  </si>
  <si>
    <t>1.19. Реконструкція частини антресоль-ного поверху будівлі ремонтно-механічної майстерні під центр оброблення даних по вул. Дегтярів-ська, 37 в Шевченківському районі м. Києва"</t>
  </si>
  <si>
    <t>2.2. Модернізація та функціональне розширення програмно-технічного комплексу інформаційно-довідкової служби Call-центр, супроводження програмно-апаратного комплексу інформаційно-довідкової служби Call-центр, забезпечення безперервного доступу структурних підрозділів виконавчого органу Київської міської ради (Київської міської державної адміністрації), районних в м. Києві державних адміністрацій та комунальних підприємств до інформаційно-довідкової служби Call-центр</t>
  </si>
  <si>
    <t>2.5. Супроводження та технічне обслуговування інформаційно-телекомунікаційної системи "Єдиний інформаційний простір територіальної громади міста Києва"</t>
  </si>
  <si>
    <t>3.1. Створення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</si>
  <si>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3.2. Проведення державної експертизи створених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</si>
  <si>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3.5. Створення та атестація комплексів технічного захисту інформації на об'єктах інформаційної діяльності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в яких циркулює інформація з обмеженим доступом</t>
  </si>
  <si>
    <t>3.10. Створення комплексних систем захисту інформації в автоматизованих систем класу "3" структурних підрозділів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адміністрації, їх супроводження та підтримання в актуалізованому стані</t>
  </si>
  <si>
    <t>Апарат виконавчого органу Київської міської ради (Київської міської державної адміністрації)</t>
  </si>
  <si>
    <t>1.2. Створення програмної платформи для надання електронних  послуг, у тому числі адміністративних</t>
  </si>
  <si>
    <t>КП "Головний інформаційно-обчислювальний центр"</t>
  </si>
  <si>
    <t>1.4. Розвиток веб-порталу надання електронних послуг, у тому числі адміністративних</t>
  </si>
  <si>
    <t>1.5. Створення та впровадження комплексної інформаційно-аналітичної системи управління фінансово-господарською діяльністю в м. Києві</t>
  </si>
  <si>
    <t>1.6. Створення інформаційно-аналітичної системи "Управління майновим комплексом територіальної громади міста Києва"</t>
  </si>
  <si>
    <t>1.8. Створення інформаційно-телекомунікаційної системи "Інформаційно-аналітична звітність для органів влади, громадян та бізнесу"</t>
  </si>
  <si>
    <t>1.13. Впровадження системи нормативно-довідкової інформації</t>
  </si>
  <si>
    <t xml:space="preserve">1.14.Створення та супроводження внутрішнього корпоративного інформаційного порталу </t>
  </si>
  <si>
    <t>1.15. Створення, впровадження та супровід автоматизованої системи управління проектами</t>
  </si>
  <si>
    <t>2.3. Оренда ДАТА-Центру для потреб міста Києва</t>
  </si>
  <si>
    <t>2.8. Функціональне розширення інформаційно-комунікаційної системи "Портал «Київаудит» та модернізація інформаційно-аналітичної системи внутрішнього контролю та аудиту</t>
  </si>
  <si>
    <t>ДЕПАРТАМЕНТ ВНУТРІШНЬОГО ФІНАНСОВОГО КОНТРОЛЮ ТА АУДИТУ</t>
  </si>
  <si>
    <t>2.9. Придбання ліцензій та встановлення оновленого програмного забезпечення IBM Domino v.9 та IBM Notes 9 Social Edition (41 ліцензія)</t>
  </si>
  <si>
    <t>КП "ГІОЦ"</t>
  </si>
  <si>
    <t>1.3. Обслуговування центру обробки даних (міського дата - центру)</t>
  </si>
  <si>
    <t>КП "Інформатика"</t>
  </si>
  <si>
    <t>1.12. Впровадження системи оповіщення в разі виникнення  надзвичайних ситуацій</t>
  </si>
  <si>
    <t>1.18. Закупівля та розгортання програмно-апаратного комплексу ситуаційного центру із протидії загрозам у місті Києві</t>
  </si>
  <si>
    <t>1.20. Закупівля інформаційно-довід-кових кіосків для встановлення їх на туристичних об'єк-тах та маршрутах міста Києва</t>
  </si>
  <si>
    <t>2.6. Оновлення парку комп'ютерів в структурних підрозділах виконавчого органу Київської міської ради (Київської міської державної адміністрації)</t>
  </si>
  <si>
    <t xml:space="preserve">2.7. Проведення процедури легалізації програмного забезпечення </t>
  </si>
  <si>
    <t>2.1. Створення мережевої інфраструктури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t>
  </si>
  <si>
    <t>СКП "Киїтелесервіс"</t>
  </si>
  <si>
    <t>2.4. Модернізація та функціональне розширення апаратних комплексів для поточних та перспективних завдань</t>
  </si>
  <si>
    <t>Управління інформаційно-комунікаційних технологій та захисту інформації</t>
  </si>
  <si>
    <t>"Електронна столиця", від 2 липня 2015 року N 654/1518</t>
  </si>
  <si>
    <t>тис.грн.</t>
  </si>
  <si>
    <t>N з/п</t>
  </si>
  <si>
    <t>Відповідальний виконавець</t>
  </si>
  <si>
    <t>Планові обсяги фінансування на 2016 рік, тис. грн.</t>
  </si>
  <si>
    <t>Фактичні обсяги фінансування за звітний період, тис. грн.</t>
  </si>
  <si>
    <t>Стан виконання заходів (результативні показники виконання програми)</t>
  </si>
  <si>
    <t>державний бюджет</t>
  </si>
  <si>
    <t>бюджет м. Києва</t>
  </si>
  <si>
    <t>кошти небюджетних джерел</t>
  </si>
  <si>
    <t>Інформація про виконання програми "Електронна столиця за 2016 рік</t>
  </si>
  <si>
    <t xml:space="preserve">ВСЬОГО ЗА ПРОГРАМОЮ </t>
  </si>
  <si>
    <t>Реалізація напрямку - Об`явлено 6 тендерних процедур. По п`яти - жоден з кандидатів не відповідає класифікаційним вимогам та вимогам тендерної документації. 1-процедури - відмова переможця - брак часу на виконання договору, торги відмінено за відсутності бюджетних призначень на 2017 рік</t>
  </si>
  <si>
    <t>КП "ІНФОРМАТИКА"+ СКП "Київтелесервіс"</t>
  </si>
  <si>
    <t>7*</t>
  </si>
  <si>
    <t>Департамент освіти</t>
  </si>
  <si>
    <t>* видатки за напрямком 1.19. Реконструкція частини антресоль-ного поверху будівлі ремонтно-механічної майстерні під центр оброблення даних по вул. Дегтярівська, 37 в Шевченківському районі м. Києва" - проведено за рахунок коштів Програми економічного і соціального розвитку м. Києва на 2016 рік</t>
  </si>
  <si>
    <t>РЕЗУЛЬТАТ ВІД ВИКОНАННЯ ЗАХОДУ ПРОГРАМИ.</t>
  </si>
  <si>
    <t xml:space="preserve"> впроваджено Систему оповіщення в разі виникнення  надзвичайних ситуацій (далі - СОНС). Система СОНС охоплює територію з чисельністю населення не менше 3,5 мільйонів осіб та забезпечує оповіщення через телекомунікаційні мережі фіксованого і мобільного зв’язку за допомогою голосових та SMS-повідомлень, електронних листів і повідомлень в соціальних мережах (Facebook та Twitter)  з можливістю вибору каналів оповіщення або їх комбінації. Має можливість масштабування для функціонування в інфраструктурах різної розмірності і здатна забезпечувати оповіщення про надзвичайні ситуації локального, регіонального або національного рівня. </t>
  </si>
  <si>
    <t>Персональний комп’ютер+монитор 90 шт. Ноутбук 25 шт. Відповідно до заявок та потреб передано у користування структурним підрохзділами КМДА на підставі Наказу департаменту Комунальної власності.</t>
  </si>
  <si>
    <t>З метою інформування громадян про послуги об’єктів туристичної сфери м. Києва, режими їх роботи, довідкові телефони, веб-сайти, їх територіальне розміщення, складання карти маршруту та планування відвідувань було придбано 35 одиниць інформаційних терміналів (28 для зовнішнього використання та 7 для приміщень). На даний момент встановлено 7 одиниць.</t>
  </si>
  <si>
    <t>Централізована закупівля ліцензійного програмного забезпечення для Аппарату виконавчого органу Київської міської ради (Київської міськой державної адміністрації) та рйоних державних адміністрацій в кількості 7000 ліцензій для антивірусного ПЗ. Встановлено на 7000 робочих місць в стуркутрних підрозділах та комунальних підприємствах територіальної громади міста Києва.</t>
  </si>
  <si>
    <t>Розширення функціональних можливостей існуючих апаратних комплексів. Закупівля обладнання, розгортання, налаштування та технічне супроводження. Модернізація та стандартизація ІТ інфраструктури, зменшення витрат на експлуатацію ІТ інфраструктури за рахунок формування єдиної технічної політики, вироблення і впровадження єдиних ІТ стандартів побудови та обслуговування ІТ ресурсів. Придбання та та встановлення активного обладнання та технічних засобів для розвитку інфраструктури. Створення КСЗІ та проведення її державної експертизи
Тестовий запуск програми "Проект мережева інфраструктура", яка включає централізоване управління всіх IT ресурсів  апарату та департаментів КМДА.</t>
  </si>
  <si>
    <t>Мережеве обладнання та матеріали для створення мережевої інфраструктури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t>
  </si>
  <si>
    <t>Тендерна процедура. Договір укладено на 450 тис. грн. Додатковою угодою зменшено вартість договору до 150 тис. грн. відповідно до листа Виконавця на підставі  до пункту 1 частини 4 статті 36 Закону України «Про публічні закупівлі». Фактично виконано на 33 %.</t>
  </si>
  <si>
    <t xml:space="preserve">Відповідно до Концепції легалізації програмного забезпечення та боротьби з нелегальним його використанням було впроваджено централізоване придбання, інсталяція та супроводження програмного забезпечення на робочих місцях та серверних платформах. Закуплено 1021 Ліцензії на ПЗ з необмеженим у часі правом використання - ліцензії ПЗ програмноних комплексів міського домену (kmda.gov.ua) та сервісів що до нього входять (потштові, комунікаційні, фінансові, модуль управління проектами, звітність, управління правами доступу) </t>
  </si>
  <si>
    <t>Забезпечено  Обслуговування створених комплексних систем захисту інформації автоматизованих систем класу "1" для оброблення інформації у кількості 32 штуки</t>
  </si>
  <si>
    <t>Створення 5 комплексів технічного захисту інформації на об'єктах інформаційної діяльності Київської міської ради</t>
  </si>
  <si>
    <t>Обслуговування 44 створених комплексів технічного захисту інформації на об'єктах інформаційної діяльності Київської міської ради,</t>
  </si>
  <si>
    <t>Розгонуто регіональний вузел та абонентський пункт Спеціальної інформаційно-телекомунікаційної мережі Національної системи конфіденційного зв'язку в апараті КМДА адмінбудівля Хрещатик 36</t>
  </si>
  <si>
    <t>Проведено Модернізацію та функціональне розширення інформаційно-телекомунікаційної системи "Єдиний веб-портал територіальної громади міста Києва" відповідно до техзавдання</t>
  </si>
  <si>
    <t>Закупівля оновленої ліцензії під потреби систем єдиного інформаційного простору та АРМів керівного сладу</t>
  </si>
  <si>
    <t>Обслуговування центру обробки даних на період роботи в дослідній експлуатації (з/пл, комунальні платежі), низький відсоток поянсюється запуском дослідної есплуатації в вересні 2016.</t>
  </si>
  <si>
    <t>Розроблено програму "Комплексна міська система відеоспостереження у м. Києві" встановлено  та підключено до  Cloud платформи  ЦОД КП "Інформатика", ємністю 3,36 Пб, 3812 камер відеоспостереження (в т.ч. 49 сторонніх камер) з терміном зберігання архіву протягом 14 днів. СКЛАД програмно-апаратного комплексу: Cloud платформа (дозволяє прийняти до 11000 каналів). Сервери управління та моніторингу стану системи. Система обробки та відображення інформації. «Відеостіна» матриця з 3 рядів по 5 моніторів 55".  12 автоматизованих робочих місць операторів.  Підвищення безпеки в громадських місцях, на великих інфраструктурних об’єктах, виходах з метро, об’єктах соцкультпобуту, культурної спадщини та інше, результативності розкриття злочинів, захист громадського порядку в місті,  оперативного контролю безпеки руху, налагодження дієвої співпраці між правоохоронними органами та органами державної влади, місцевого самоврядування.</t>
  </si>
  <si>
    <t>Оренда захищеного майданчику "Віртуальний хмарний Дата-центр".
Оренда ліній безпосереднього зв'язку, організація доступу до ЦОД та хмарних ресурсів.
Задіяні наступні хмарні ресурси:
- віртуальні процесори - 731 шт.;
- віртуальна ОЗП - 6086 Гб.;
- віртуальна дискова підсистема - 13260 Гб.
Ліцензії на програмне забезпечення:
- SQL Server 2016 Stnd (2 core pack) - 8;
- Windows Server 2012 Dataxenter - 4;
- Windows Remote Desktop Services - 50.
Оренда послуги"мережевий екран" FortiGate VM01.
Розгорнута серверна та мережева інфраструктура для реалізації проектів в рамках програми
"Електронна столиця"</t>
  </si>
  <si>
    <t>Оренда кластеру серверів (14 шт.) та мережевого обладнання розміщених в телекомунікаційних шафах.
Оренда захищеного майданчику "Віртуальний хмарний Дата-центр".
Оренда ліній безпосереднього зв'язку, організація доступу до ЦОД та хмарних ресурсів.
Задіяні наступні хмарні ресурси:
- віртуальні процесори - 448 шт.;
- віртуальна ОЗП - 3584 Гб.;
- віртуальна дискова підсистема - 10 Тб.
Розгорнута серверна та мережева інфраструктура для реалізації проектів в рамках програми "Електронна столиця"</t>
  </si>
  <si>
    <t>В рамках даного договору створена програмна платформа для надання електронних послуг,  у тому числі адміністративних (Шифр роботи – ІАС “Е-послуга”). Це сервіс-орієнтована система надання послуг для населення в електронному вигляді, що дає можливість підвищити якість та забезпечити відкритість і прозорість надання послуг, знизити можливість проявів корупції та підвищити взаєморозуміння влади із громадськістю.
На даний час реалізована пілотна платформа надання електронних послуг, в тому числі адміністративних (на базі даної платформи розгорнуто ІАС “Розвиток веб-порталу”). Платформа прийнята КП ГІОЦ в дослідну експлуатацію у вигляді дослідного зразка програмного забезпечення.
Система готова до вводу в промислову експлуатацію за умови впровадження у КМДА засобів КСЗІ (згідно до процедури проходження державної експертизи відповідно до державних стандартів із
впровадження КСЗІ).
Технічні дані:
Задіяні віртуальні сервери - 16 шт.,
Використовуються операційні системи - Ubuntu, Windows Server 2012 R2, CentOS
Використовуються ресурси наступні віртуальні ресурси:
- віртуальні процесори - 100 шт.;
- віртуальна ОЗП - 450 Гб.;
- віртуальна дискова підсистема - 3,4 Tб.</t>
  </si>
  <si>
    <t>В рамках даного договору оновлена інформаційно-аналітична система “Розвиток веб-порталу надання електронних послуг, у тому числі адміністративних, 1 черга” (умовне позначення – ІАС “Розвиток веб-порталу”). Веб-портал надання електронних послуг, у тому числі адміністративних, призначений для забезпечення надання послуг в електронному вигляді, у тому числі адміністративних, для населення та бізнесу. 
В рамках першої черги розвитку веб-порталу з надання електронних послуг, у тому числі адміністративних:
- побудований веб-портал із відкритою архітектурою для взаємодії із системами, що призначені для опрацювання запитів на адміністративні послуги;
- оптимізована архітектура веб-порталу та впроваджені сучасні механізми ідентифікації осіб, що звертаються за послугами;
- впроваджений зручний адаптивний веб-інтерфейс веб-порталу для якісного відображення інформації на екранах мобільних пристроїв.
На даний час ІАС “Розвиток веб-порталу надання електронних послуг, у тому числі адміністративних, 1 черга” прийнята КП ГІОЦ в дослідну експлуатацію у вигляді дослідного зразка програмного забезпечення.
Соціально-економічний ефект від впровадження системи:
•        Прозорість. Прозорість процесів надання послуг
•        Доступність. Доступність інформації в он-лайн режимі
•        Оптимізація. Оптимізація процесу надання послуг
•        Ефективність. Підвищення ефективності надання послуг та роботи органів місцевого самоврядування
Очікуваний результат від впровадження системи:
•        Підвищення кількості наданих послуг за допомогою он-лайн ресурсу
•        Прозорість прийняття рішень щодо надання послуг
•        Універсальний та простий доступ до усіх електронних послуг для територіальної громади міста Києва
Нова адреса порталу послуг: 
https://poslugy.kyivcity.gov.ua/ - АРМ користувача.
https://office.kyivcity.gov.ua - АРМ чиновника.
http://office.kyivcity.gov.ua/wf - АРМ адміністратора.</t>
  </si>
  <si>
    <t xml:space="preserve">В рамках договору була розроблена комплексна інформаційно-аналітична система управління фінансово-господарською діяльністю в м. Києві (далі КІАС УФГД). Призначення якої - ведення бухгалтерського, побудинкового обліку та здійснення нарахувань за комунальні послуги на комунальних підприємствах в галузі ЖКГ.
КІАС УФГД складається з наступних модулів:
Підсистема 1 Фінансовий аналіз
Підсистема 2 Управління фінансовими розрахунками
Підсистема 3 Зобов’язання
Підсистема 4 Логістика
Підсистема 5 Ведення договорів
Підсистема 6 Податковий облік
Підсистема 7 Документообіг
Підсистема 8 Облік матеріальних цінностей
Підсистема 9  Облік персоналу та заробітної плати
Підсистема 10 Регламентована звітність
Підсистема 11 Облік комунальних послуг
Підсистема 12 Фінансове планування
Підсистема 13 Головна книга
Підсистема 14 Персональний кабінет працівника
Підсистема 15 Персональний кабінет керівника
На даний час КІАС УФГД впроваджена в дослідну експлуатацію в КП «Керуюча компанія з обслуговування житлового фонду районів м. Києва» (10 підприємств) та в КП ГІОЦ.
На даний час в Системі працюють більш ніж 500 користувачів.
Система готова до вводу в промислову експлуатацію за умови впровадження у КМДА засобів КСЗІ (згідно до процедури проходження державної експертизи відповідно до державних стандартів із
впровадження КСЗІ).
Задіяні віртуальнв сервери - 14 шт.,
Використовуються операційні системи - Ubuntu, Windows Server 2012 R2, Debian
Використовуються ресурси наступні віртуальні ресурси:
- віртуальні процесори - 90 шт.;
- віртуальна ОЗП - 340 Гб.;
- віртуальна дискова підсистема - 2,2 Tб.
</t>
  </si>
  <si>
    <t>Адреса сайту системи: https://erecipe.kievcity.gov.ua/
Iнформаційно-аналітична система "Електронний рецепт на препарати інсуліну для киян"  забезпечує автоматизацію ведення реєстру рецептів, побудованої на базі програмного забезпечення з вбудованими засобами інтеграції для спрощення обміну даними для виконання наступних завдань:
-  Забезпечення єдиного інформаційного простору для медичних закладів міста;
-  Запровадження єдиних довідників для роботи медичних інформаційних систем;
- Створення оптимальних умов щодо впровадження та розгортання інтегрованих медичних інформаційних систем в місті (компонентів Електронної медицини);
- Запровадження єдиної системи ідентифікації користувачів; 
- Налагодження ефективної системи комунікації між киянами, медичними закладами та муніципальними службами;
- Налагодження ефективного обміну знаннями про пацієнтів між муніципальними клініками, комерційними медичними закладами.
Система знаходиться в дослідній експлуатації в межах ГІОЦ.
Задіяні віртуальнв сервери - 1 шт.,
Використовуються операційні системи - Windows Server 2012 R2
Використовуються ресурси наступні віртуальні ресурси:
- віртуальні процесори - 8 шт.;
- віртуальна ОЗП - 16 Гб.;
- віртуальна дискова підсистема - 300 Гб.</t>
  </si>
  <si>
    <t>В рамках створення ІАС "Електронна медицина" було придбане наступне обладнання:
- комплект ПК+монітор - 165 шт.
- ліцензія на ОС Windows - 165 шт.
- БФП Xerox - 50 шт.
- планшет Asus - 55 шт.
Обладнання встановлено та налаштовано в медичних закладах м. Києва</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</si>
</sst>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29">
    <font>
      <sz val="11"/>
      <color indexed="8"/>
      <name val="Calibri"/>
      <family val="2"/>
    </font>
    <font>
      <sz val="12"/>
      <color indexed="8"/>
      <name val="Times New Roman"/>
      <family val="1"/>
    </font>
    <font>
      <sz val="14"/>
      <color indexed="8"/>
      <name val="Times New Roman"/>
      <family val="1"/>
    </font>
    <font>
      <b/>
      <sz val="14"/>
      <color indexed="8"/>
      <name val="Times New Roman"/>
      <family val="1"/>
    </font>
    <font>
      <b/>
      <sz val="14"/>
      <color indexed="62"/>
      <name val="Calibri"/>
      <family val="2"/>
    </font>
    <font>
      <b/>
      <sz val="14"/>
      <color indexed="8"/>
      <name val="Calibri"/>
      <family val="2"/>
    </font>
    <font>
      <b/>
      <u val="single"/>
      <sz val="14"/>
      <color indexed="62"/>
      <name val="Arial"/>
      <family val="2"/>
    </font>
    <font>
      <b/>
      <sz val="14"/>
      <color indexed="62"/>
      <name val="Arial"/>
      <family val="2"/>
    </font>
    <font>
      <b/>
      <sz val="14"/>
      <color indexed="8"/>
      <name val="Arial"/>
      <family val="2"/>
    </font>
    <font>
      <b/>
      <sz val="14"/>
      <name val="Calibri"/>
      <family val="2"/>
    </font>
    <font>
      <sz val="14"/>
      <color indexed="8"/>
      <name val="Calibri"/>
      <family val="2"/>
    </font>
    <font>
      <b/>
      <u val="single"/>
      <sz val="14"/>
      <color indexed="8"/>
      <name val="Times New Roman"/>
      <family val="1"/>
    </font>
    <font>
      <b/>
      <u val="single"/>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medium"/>
      <top style="thin"/>
      <bottom style="medium"/>
    </border>
    <border>
      <left style="thin"/>
      <right style="thin"/>
      <top style="thin"/>
      <bottom style="medium"/>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color indexed="8"/>
      </left>
      <right style="thin">
        <color indexed="8"/>
      </right>
      <top style="thin">
        <color indexed="8"/>
      </top>
      <bottom style="thin">
        <color indexed="8"/>
      </bottom>
    </border>
    <border>
      <left style="thin"/>
      <right style="thin"/>
      <top style="thin"/>
      <bottom/>
    </border>
    <border>
      <left style="thin"/>
      <right style="medium"/>
      <top style="thin"/>
      <bottom/>
    </border>
    <border>
      <left style="thin"/>
      <right style="medium"/>
      <top style="medium"/>
      <bottom style="thin"/>
    </border>
    <border>
      <left style="medium"/>
      <right style="thin"/>
      <top style="medium"/>
      <bottom/>
    </border>
    <border>
      <left style="medium"/>
      <right style="thin"/>
      <top/>
      <bottom/>
    </border>
    <border>
      <left style="medium"/>
      <right style="thin"/>
      <top/>
      <bottom style="medium"/>
    </border>
    <border>
      <left style="thin"/>
      <right style="thin"/>
      <top style="medium"/>
      <bottom style="thin"/>
    </border>
    <border>
      <left style="thin"/>
      <right style="thin"/>
      <top style="medium"/>
      <bottom/>
    </border>
    <border>
      <left style="thin"/>
      <right style="thin"/>
      <top/>
      <bottom/>
    </border>
    <border>
      <left style="thin"/>
      <right style="thin"/>
      <top/>
      <bottom style="medium"/>
    </border>
    <border>
      <left style="medium"/>
      <right style="thin"/>
      <top style="thin"/>
      <bottom/>
    </border>
    <border>
      <left style="thin"/>
      <right/>
      <top style="thin"/>
      <bottom/>
    </border>
    <border>
      <left style="thin"/>
      <right/>
      <top/>
      <bottom style="thin"/>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18">
    <xf numFmtId="0" fontId="0" fillId="0" borderId="0" xfId="0" applyAlignment="1">
      <alignment/>
    </xf>
    <xf numFmtId="0" fontId="2" fillId="0" borderId="0" xfId="0" applyFont="1" applyAlignment="1">
      <alignmen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left"/>
    </xf>
    <xf numFmtId="164" fontId="2" fillId="0" borderId="10" xfId="0" applyNumberFormat="1" applyFont="1" applyBorder="1" applyAlignment="1">
      <alignment vertical="center" wrapText="1"/>
    </xf>
    <xf numFmtId="164" fontId="2" fillId="0" borderId="11" xfId="0" applyNumberFormat="1" applyFont="1" applyBorder="1" applyAlignment="1">
      <alignment vertical="center" wrapText="1"/>
    </xf>
    <xf numFmtId="164" fontId="0" fillId="0" borderId="0" xfId="0" applyNumberFormat="1" applyAlignment="1">
      <alignment/>
    </xf>
    <xf numFmtId="164" fontId="3" fillId="24" borderId="12" xfId="0" applyNumberFormat="1" applyFont="1" applyFill="1" applyBorder="1" applyAlignment="1">
      <alignment horizontal="center" vertical="center" wrapText="1"/>
    </xf>
    <xf numFmtId="164" fontId="3" fillId="24" borderId="12" xfId="0" applyNumberFormat="1"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164" fontId="5" fillId="0" borderId="0" xfId="0" applyNumberFormat="1" applyFont="1" applyFill="1" applyAlignment="1">
      <alignment/>
    </xf>
    <xf numFmtId="0" fontId="7" fillId="0" borderId="0" xfId="0" applyFont="1" applyFill="1" applyAlignment="1">
      <alignment vertical="center" wrapText="1"/>
    </xf>
    <xf numFmtId="0" fontId="5" fillId="0" borderId="0" xfId="0" applyFont="1" applyFill="1" applyAlignment="1">
      <alignment horizontal="left"/>
    </xf>
    <xf numFmtId="164" fontId="5" fillId="0" borderId="0" xfId="0" applyNumberFormat="1" applyFont="1" applyFill="1" applyAlignment="1">
      <alignment horizontal="right"/>
    </xf>
    <xf numFmtId="0" fontId="5" fillId="24" borderId="0" xfId="0" applyFont="1" applyFill="1" applyAlignment="1">
      <alignment/>
    </xf>
    <xf numFmtId="0" fontId="5" fillId="24" borderId="13" xfId="0" applyFont="1" applyFill="1" applyBorder="1" applyAlignment="1">
      <alignment wrapText="1"/>
    </xf>
    <xf numFmtId="0" fontId="3" fillId="24" borderId="14" xfId="0" applyFont="1" applyFill="1" applyBorder="1" applyAlignment="1">
      <alignment vertical="center" wrapText="1"/>
    </xf>
    <xf numFmtId="0" fontId="5" fillId="24" borderId="14" xfId="0" applyFont="1" applyFill="1" applyBorder="1" applyAlignment="1">
      <alignment horizontal="center" vertical="center" wrapText="1"/>
    </xf>
    <xf numFmtId="164" fontId="5" fillId="24" borderId="14" xfId="0" applyNumberFormat="1" applyFont="1" applyFill="1" applyBorder="1" applyAlignment="1">
      <alignment horizontal="center" vertical="center" wrapText="1"/>
    </xf>
    <xf numFmtId="164" fontId="5" fillId="25" borderId="14" xfId="0" applyNumberFormat="1" applyFont="1" applyFill="1" applyBorder="1" applyAlignment="1">
      <alignment horizontal="center" vertical="center" wrapText="1"/>
    </xf>
    <xf numFmtId="164" fontId="3" fillId="24" borderId="15" xfId="0" applyNumberFormat="1" applyFont="1" applyFill="1" applyBorder="1" applyAlignment="1">
      <alignment horizontal="center" vertical="center" wrapText="1"/>
    </xf>
    <xf numFmtId="0" fontId="5" fillId="24" borderId="0" xfId="0" applyFont="1" applyFill="1" applyAlignment="1">
      <alignment wrapText="1"/>
    </xf>
    <xf numFmtId="0" fontId="5" fillId="24" borderId="16" xfId="0" applyFont="1" applyFill="1" applyBorder="1" applyAlignment="1">
      <alignment wrapText="1"/>
    </xf>
    <xf numFmtId="0" fontId="3" fillId="24" borderId="17" xfId="0" applyFont="1" applyFill="1" applyBorder="1" applyAlignment="1">
      <alignment vertical="center" wrapText="1"/>
    </xf>
    <xf numFmtId="0" fontId="5" fillId="24" borderId="17" xfId="0" applyFont="1" applyFill="1" applyBorder="1" applyAlignment="1">
      <alignment horizontal="center" vertical="center" wrapText="1"/>
    </xf>
    <xf numFmtId="164" fontId="5" fillId="24" borderId="17" xfId="0" applyNumberFormat="1" applyFont="1" applyFill="1" applyBorder="1" applyAlignment="1">
      <alignment horizontal="center" vertical="center" wrapText="1"/>
    </xf>
    <xf numFmtId="164" fontId="5" fillId="25" borderId="17" xfId="0" applyNumberFormat="1" applyFont="1" applyFill="1" applyBorder="1" applyAlignment="1">
      <alignment horizontal="center" vertical="center" wrapText="1"/>
    </xf>
    <xf numFmtId="0" fontId="5" fillId="20" borderId="16" xfId="0" applyFont="1" applyFill="1" applyBorder="1" applyAlignment="1">
      <alignment wrapText="1"/>
    </xf>
    <xf numFmtId="0" fontId="3" fillId="20" borderId="17" xfId="0" applyFont="1" applyFill="1" applyBorder="1" applyAlignment="1">
      <alignment vertical="center" wrapText="1"/>
    </xf>
    <xf numFmtId="0" fontId="5" fillId="20" borderId="17" xfId="0" applyFont="1" applyFill="1" applyBorder="1" applyAlignment="1">
      <alignment horizontal="center" vertical="center" wrapText="1"/>
    </xf>
    <xf numFmtId="164" fontId="5" fillId="20" borderId="17" xfId="0" applyNumberFormat="1" applyFont="1" applyFill="1" applyBorder="1" applyAlignment="1">
      <alignment horizontal="center" vertical="center" wrapText="1"/>
    </xf>
    <xf numFmtId="164" fontId="3" fillId="20" borderId="12" xfId="0" applyNumberFormat="1" applyFont="1" applyFill="1" applyBorder="1" applyAlignment="1">
      <alignment horizontal="center" vertical="center" wrapText="1"/>
    </xf>
    <xf numFmtId="0" fontId="5" fillId="0" borderId="16" xfId="0" applyFont="1" applyFill="1" applyBorder="1" applyAlignment="1">
      <alignment wrapText="1"/>
    </xf>
    <xf numFmtId="0" fontId="3" fillId="11" borderId="18" xfId="0" applyFont="1" applyFill="1" applyBorder="1" applyAlignment="1">
      <alignment vertical="center" wrapText="1"/>
    </xf>
    <xf numFmtId="0" fontId="5" fillId="11" borderId="18" xfId="0" applyFont="1" applyFill="1" applyBorder="1" applyAlignment="1">
      <alignment horizontal="center" vertical="center" wrapText="1"/>
    </xf>
    <xf numFmtId="164" fontId="5" fillId="11" borderId="18" xfId="0" applyNumberFormat="1" applyFont="1" applyFill="1" applyBorder="1" applyAlignment="1">
      <alignment horizontal="center" vertical="center" wrapText="1"/>
    </xf>
    <xf numFmtId="164" fontId="5" fillId="11" borderId="19" xfId="0" applyNumberFormat="1" applyFont="1" applyFill="1" applyBorder="1" applyAlignment="1">
      <alignment horizontal="center" vertical="center" wrapText="1"/>
    </xf>
    <xf numFmtId="0" fontId="5" fillId="0" borderId="0" xfId="0" applyFont="1" applyFill="1" applyAlignment="1">
      <alignment wrapText="1"/>
    </xf>
    <xf numFmtId="0" fontId="10" fillId="0" borderId="20" xfId="0" applyFont="1" applyBorder="1" applyAlignment="1">
      <alignment horizontal="left" vertical="top" wrapText="1"/>
    </xf>
    <xf numFmtId="0" fontId="5" fillId="0" borderId="13" xfId="0" applyFont="1" applyFill="1" applyBorder="1" applyAlignment="1">
      <alignment wrapText="1"/>
    </xf>
    <xf numFmtId="0" fontId="5" fillId="0" borderId="17" xfId="0" applyFont="1" applyFill="1" applyBorder="1" applyAlignment="1">
      <alignment horizontal="center" vertical="center" wrapText="1"/>
    </xf>
    <xf numFmtId="164" fontId="5" fillId="0" borderId="17" xfId="0" applyNumberFormat="1" applyFont="1" applyFill="1" applyBorder="1" applyAlignment="1">
      <alignment horizontal="center" vertical="center" wrapText="1"/>
    </xf>
    <xf numFmtId="0" fontId="3" fillId="0" borderId="17" xfId="0" applyFont="1" applyFill="1" applyBorder="1" applyAlignment="1">
      <alignment vertical="center" wrapText="1"/>
    </xf>
    <xf numFmtId="0" fontId="12" fillId="0" borderId="17" xfId="0"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0" fontId="3" fillId="0" borderId="21" xfId="0" applyFont="1" applyFill="1" applyBorder="1" applyAlignment="1">
      <alignment vertical="center" wrapText="1"/>
    </xf>
    <xf numFmtId="164" fontId="5" fillId="0" borderId="21" xfId="0" applyNumberFormat="1" applyFont="1" applyFill="1" applyBorder="1" applyAlignment="1">
      <alignment horizontal="center" vertical="center" wrapText="1"/>
    </xf>
    <xf numFmtId="164" fontId="3" fillId="11" borderId="19"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5" fillId="0" borderId="14" xfId="0"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0" fontId="3" fillId="11" borderId="21" xfId="0" applyFont="1" applyFill="1" applyBorder="1" applyAlignment="1">
      <alignment vertical="center" wrapText="1"/>
    </xf>
    <xf numFmtId="0" fontId="5" fillId="11" borderId="21" xfId="0" applyFont="1" applyFill="1" applyBorder="1" applyAlignment="1">
      <alignment horizontal="center" vertical="center" wrapText="1"/>
    </xf>
    <xf numFmtId="164" fontId="5" fillId="11" borderId="21" xfId="0" applyNumberFormat="1" applyFont="1" applyFill="1" applyBorder="1" applyAlignment="1">
      <alignment horizontal="center" vertical="center" wrapText="1"/>
    </xf>
    <xf numFmtId="164" fontId="3" fillId="11" borderId="22" xfId="0" applyNumberFormat="1" applyFont="1" applyFill="1" applyBorder="1" applyAlignment="1">
      <alignment horizontal="center" vertical="center" wrapText="1"/>
    </xf>
    <xf numFmtId="0" fontId="5" fillId="25" borderId="18" xfId="0" applyFont="1" applyFill="1" applyBorder="1" applyAlignment="1">
      <alignment horizontal="center" vertical="center" wrapText="1"/>
    </xf>
    <xf numFmtId="164" fontId="5" fillId="25" borderId="18" xfId="0" applyNumberFormat="1" applyFont="1" applyFill="1" applyBorder="1" applyAlignment="1">
      <alignment horizontal="center" vertical="center" wrapText="1"/>
    </xf>
    <xf numFmtId="164" fontId="5" fillId="25" borderId="19"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64" fontId="5" fillId="0" borderId="0" xfId="0" applyNumberFormat="1" applyFont="1" applyFill="1" applyAlignment="1">
      <alignment wrapText="1"/>
    </xf>
    <xf numFmtId="164" fontId="5" fillId="24" borderId="0" xfId="0" applyNumberFormat="1" applyFont="1" applyFill="1" applyAlignment="1">
      <alignment wrapText="1"/>
    </xf>
    <xf numFmtId="0" fontId="2" fillId="0" borderId="0" xfId="0" applyFont="1" applyAlignment="1">
      <alignment horizontal="justify" vertical="center"/>
    </xf>
    <xf numFmtId="164" fontId="2" fillId="24" borderId="12"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5" fillId="24" borderId="13" xfId="0" applyFont="1" applyFill="1" applyBorder="1" applyAlignment="1">
      <alignment horizontal="center" wrapText="1"/>
    </xf>
    <xf numFmtId="0" fontId="3" fillId="24" borderId="21" xfId="0" applyFont="1" applyFill="1" applyBorder="1" applyAlignment="1">
      <alignment horizontal="center" vertical="center" wrapText="1"/>
    </xf>
    <xf numFmtId="0" fontId="3" fillId="24" borderId="14" xfId="0" applyFont="1" applyFill="1" applyBorder="1" applyAlignment="1">
      <alignment horizontal="center" vertical="center" wrapText="1"/>
    </xf>
    <xf numFmtId="164" fontId="7" fillId="24" borderId="23" xfId="0" applyNumberFormat="1" applyFont="1" applyFill="1" applyBorder="1" applyAlignment="1">
      <alignment horizontal="center" vertical="center" wrapText="1"/>
    </xf>
    <xf numFmtId="164" fontId="7" fillId="24" borderId="12" xfId="0" applyNumberFormat="1" applyFont="1" applyFill="1" applyBorder="1" applyAlignment="1">
      <alignment horizontal="center" vertical="center" wrapText="1"/>
    </xf>
    <xf numFmtId="164" fontId="7" fillId="24" borderId="10"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6" fillId="0" borderId="0" xfId="0" applyFont="1" applyFill="1" applyAlignment="1">
      <alignment horizontal="left" vertical="center" wrapText="1"/>
    </xf>
    <xf numFmtId="0" fontId="7" fillId="24" borderId="24" xfId="0" applyFont="1" applyFill="1" applyBorder="1" applyAlignment="1">
      <alignment horizontal="center" vertical="center" wrapText="1"/>
    </xf>
    <xf numFmtId="0" fontId="7" fillId="24" borderId="25" xfId="0" applyFont="1" applyFill="1" applyBorder="1" applyAlignment="1">
      <alignment horizontal="center" vertical="center" wrapText="1"/>
    </xf>
    <xf numFmtId="0" fontId="7" fillId="24" borderId="26" xfId="0" applyFont="1" applyFill="1" applyBorder="1" applyAlignment="1">
      <alignment horizontal="center" vertical="center" wrapText="1"/>
    </xf>
    <xf numFmtId="0" fontId="7" fillId="24" borderId="27"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4" borderId="28" xfId="0" applyFont="1" applyFill="1" applyBorder="1" applyAlignment="1">
      <alignment horizontal="center" vertical="center" wrapText="1"/>
    </xf>
    <xf numFmtId="0" fontId="7" fillId="24" borderId="29" xfId="0" applyFont="1" applyFill="1" applyBorder="1" applyAlignment="1">
      <alignment horizontal="center" vertical="center" wrapText="1"/>
    </xf>
    <xf numFmtId="0" fontId="7" fillId="24" borderId="30" xfId="0" applyFont="1" applyFill="1" applyBorder="1" applyAlignment="1">
      <alignment horizontal="center" vertical="center" wrapText="1"/>
    </xf>
    <xf numFmtId="0" fontId="4" fillId="0" borderId="0" xfId="0" applyFont="1" applyFill="1" applyAlignment="1">
      <alignment horizontal="right" vertical="center" wrapText="1"/>
    </xf>
    <xf numFmtId="0" fontId="6" fillId="0" borderId="0" xfId="0" applyFont="1" applyFill="1" applyAlignment="1">
      <alignment horizontal="center" vertical="center" wrapText="1"/>
    </xf>
    <xf numFmtId="0" fontId="5" fillId="24" borderId="31" xfId="0" applyFont="1" applyFill="1" applyBorder="1" applyAlignment="1">
      <alignment horizontal="center" wrapText="1"/>
    </xf>
    <xf numFmtId="0" fontId="7" fillId="24"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24" borderId="22" xfId="0" applyNumberFormat="1" applyFont="1" applyFill="1" applyBorder="1" applyAlignment="1">
      <alignment horizontal="center" vertical="center" wrapText="1"/>
    </xf>
    <xf numFmtId="164" fontId="3" fillId="24" borderId="15" xfId="0" applyNumberFormat="1" applyFont="1" applyFill="1" applyBorder="1" applyAlignment="1">
      <alignment horizontal="center" vertical="center" wrapText="1"/>
    </xf>
    <xf numFmtId="0" fontId="5" fillId="24" borderId="21" xfId="0" applyFont="1" applyFill="1" applyBorder="1" applyAlignment="1">
      <alignment horizontal="center" vertical="center" wrapText="1"/>
    </xf>
    <xf numFmtId="0" fontId="5" fillId="24" borderId="14" xfId="0" applyFont="1" applyFill="1" applyBorder="1" applyAlignment="1">
      <alignment horizontal="center" vertical="center" wrapText="1"/>
    </xf>
    <xf numFmtId="164" fontId="5" fillId="24" borderId="21" xfId="0" applyNumberFormat="1" applyFont="1" applyFill="1" applyBorder="1" applyAlignment="1">
      <alignment horizontal="center" vertical="center" wrapText="1"/>
    </xf>
    <xf numFmtId="164" fontId="5" fillId="24" borderId="14" xfId="0" applyNumberFormat="1" applyFont="1" applyFill="1" applyBorder="1" applyAlignment="1">
      <alignment horizontal="center" vertical="center" wrapText="1"/>
    </xf>
    <xf numFmtId="164" fontId="5" fillId="25" borderId="21" xfId="0" applyNumberFormat="1" applyFont="1" applyFill="1" applyBorder="1" applyAlignment="1">
      <alignment horizontal="center" vertical="center" wrapText="1"/>
    </xf>
    <xf numFmtId="164" fontId="5" fillId="25" borderId="14" xfId="0" applyNumberFormat="1" applyFont="1" applyFill="1" applyBorder="1" applyAlignment="1">
      <alignment horizontal="center" vertical="center" wrapText="1"/>
    </xf>
    <xf numFmtId="164" fontId="5" fillId="0" borderId="21"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164" fontId="3" fillId="0" borderId="32" xfId="0" applyNumberFormat="1" applyFont="1" applyFill="1" applyBorder="1" applyAlignment="1">
      <alignment horizontal="center" vertical="center" wrapText="1"/>
    </xf>
    <xf numFmtId="164" fontId="3" fillId="0" borderId="33"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64" fontId="2" fillId="0" borderId="11" xfId="0" applyNumberFormat="1" applyFont="1" applyBorder="1" applyAlignment="1">
      <alignment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ipovets\Desktop\&#1045;&#1083;&#1077;&#1082;&#1090;&#1088;&#1086;&#1085;&#1085;&#1072;%20&#1089;&#1090;&#1086;&#1083;&#1080;&#1094;&#1103;%20&#1042;&#1048;&#1050;&#1054;&#1053;&#1040;&#1053;&#1053;&#107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ркуш1"/>
      <sheetName val="Аркуш2"/>
      <sheetName val="Аркуш3"/>
    </sheetNames>
    <sheetDataSet>
      <sheetData sheetId="0">
        <row r="46">
          <cell r="F46">
            <v>1139790</v>
          </cell>
        </row>
        <row r="47">
          <cell r="F47">
            <v>3210000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81"/>
  <sheetViews>
    <sheetView tabSelected="1" zoomScale="60" zoomScaleNormal="60" zoomScaleSheetLayoutView="100" zoomScalePageLayoutView="0" workbookViewId="0" topLeftCell="A1">
      <selection activeCell="N53" sqref="N53"/>
    </sheetView>
  </sheetViews>
  <sheetFormatPr defaultColWidth="9.140625" defaultRowHeight="15"/>
  <cols>
    <col min="1" max="1" width="5.28125" style="10" bestFit="1" customWidth="1"/>
    <col min="2" max="2" width="76.57421875" style="10" customWidth="1"/>
    <col min="3" max="3" width="24.28125" style="10" customWidth="1"/>
    <col min="4" max="4" width="14.7109375" style="11" hidden="1" customWidth="1"/>
    <col min="5" max="5" width="15.57421875" style="11" bestFit="1" customWidth="1"/>
    <col min="6" max="6" width="13.57421875" style="11" hidden="1" customWidth="1"/>
    <col min="7" max="7" width="20.421875" style="11" hidden="1" customWidth="1"/>
    <col min="8" max="8" width="13.140625" style="10" hidden="1" customWidth="1"/>
    <col min="9" max="9" width="15.7109375" style="10" bestFit="1" customWidth="1"/>
    <col min="10" max="10" width="15.140625" style="10" hidden="1" customWidth="1"/>
    <col min="11" max="11" width="18.57421875" style="10" hidden="1" customWidth="1"/>
    <col min="12" max="12" width="13.00390625" style="10" hidden="1" customWidth="1"/>
    <col min="13" max="13" width="28.140625" style="12" customWidth="1"/>
    <col min="14" max="14" width="169.57421875" style="12" customWidth="1"/>
    <col min="15" max="15" width="14.421875" style="10" customWidth="1"/>
    <col min="16" max="16384" width="9.140625" style="10" customWidth="1"/>
  </cols>
  <sheetData>
    <row r="1" spans="1:14" ht="18.75">
      <c r="A1" s="83"/>
      <c r="B1" s="83"/>
      <c r="C1" s="83"/>
      <c r="D1" s="83"/>
      <c r="E1" s="83"/>
      <c r="F1" s="83"/>
      <c r="G1" s="83"/>
      <c r="H1" s="83"/>
      <c r="I1" s="83"/>
      <c r="J1" s="83"/>
      <c r="K1" s="83"/>
      <c r="L1" s="83"/>
      <c r="M1" s="83"/>
      <c r="N1" s="10"/>
    </row>
    <row r="3" spans="1:11" ht="18.75">
      <c r="A3" s="84" t="s">
        <v>95</v>
      </c>
      <c r="B3" s="84"/>
      <c r="C3" s="84"/>
      <c r="D3" s="84"/>
      <c r="E3" s="84"/>
      <c r="F3" s="84"/>
      <c r="G3" s="84"/>
      <c r="H3" s="84"/>
      <c r="I3" s="84"/>
      <c r="J3" s="84"/>
      <c r="K3" s="84"/>
    </row>
    <row r="5" spans="1:11" ht="18.75">
      <c r="A5" s="13" t="s">
        <v>36</v>
      </c>
      <c r="B5" s="73" t="s">
        <v>59</v>
      </c>
      <c r="C5" s="73"/>
      <c r="D5" s="73"/>
      <c r="E5" s="73"/>
      <c r="F5" s="73"/>
      <c r="G5" s="73"/>
      <c r="H5" s="73"/>
      <c r="I5" s="73"/>
      <c r="J5" s="73"/>
      <c r="K5" s="73"/>
    </row>
    <row r="6" spans="1:11" ht="18.75">
      <c r="A6" s="13"/>
      <c r="B6" s="72" t="s">
        <v>37</v>
      </c>
      <c r="C6" s="72"/>
      <c r="D6" s="72"/>
      <c r="E6" s="72"/>
      <c r="F6" s="72"/>
      <c r="G6" s="72"/>
      <c r="H6" s="72"/>
      <c r="I6" s="72"/>
      <c r="J6" s="72"/>
      <c r="K6" s="72"/>
    </row>
    <row r="7" spans="1:11" ht="18.75">
      <c r="A7" s="13" t="s">
        <v>38</v>
      </c>
      <c r="B7" s="73" t="s">
        <v>84</v>
      </c>
      <c r="C7" s="73"/>
      <c r="D7" s="73"/>
      <c r="E7" s="73"/>
      <c r="F7" s="73"/>
      <c r="G7" s="73"/>
      <c r="H7" s="73"/>
      <c r="I7" s="73"/>
      <c r="J7" s="73"/>
      <c r="K7" s="73"/>
    </row>
    <row r="8" spans="1:11" ht="18.75">
      <c r="A8" s="13"/>
      <c r="B8" s="72" t="s">
        <v>39</v>
      </c>
      <c r="C8" s="72"/>
      <c r="D8" s="72"/>
      <c r="E8" s="72"/>
      <c r="F8" s="72"/>
      <c r="G8" s="72"/>
      <c r="H8" s="72"/>
      <c r="I8" s="72"/>
      <c r="J8" s="72"/>
      <c r="K8" s="72"/>
    </row>
    <row r="9" spans="2:11" ht="18.75">
      <c r="B9" s="14"/>
      <c r="C9" s="14"/>
      <c r="H9" s="14"/>
      <c r="I9" s="14"/>
      <c r="J9" s="14"/>
      <c r="K9" s="14"/>
    </row>
    <row r="10" spans="1:11" ht="18.75">
      <c r="A10" s="13" t="s">
        <v>40</v>
      </c>
      <c r="B10" s="73" t="s">
        <v>85</v>
      </c>
      <c r="C10" s="73"/>
      <c r="D10" s="73"/>
      <c r="E10" s="73"/>
      <c r="F10" s="73"/>
      <c r="G10" s="73"/>
      <c r="H10" s="73"/>
      <c r="I10" s="73"/>
      <c r="J10" s="73"/>
      <c r="K10" s="73"/>
    </row>
    <row r="11" spans="1:11" ht="18.75">
      <c r="A11" s="13"/>
      <c r="B11" s="72" t="s">
        <v>41</v>
      </c>
      <c r="C11" s="72"/>
      <c r="D11" s="72"/>
      <c r="E11" s="72"/>
      <c r="F11" s="72"/>
      <c r="G11" s="72"/>
      <c r="H11" s="72"/>
      <c r="I11" s="72"/>
      <c r="J11" s="72"/>
      <c r="K11" s="72"/>
    </row>
    <row r="12" spans="13:14" ht="19.5" thickBot="1">
      <c r="M12" s="10"/>
      <c r="N12" s="15" t="s">
        <v>86</v>
      </c>
    </row>
    <row r="13" spans="1:14" s="16" customFormat="1" ht="36" customHeight="1">
      <c r="A13" s="74" t="s">
        <v>87</v>
      </c>
      <c r="B13" s="77" t="s">
        <v>25</v>
      </c>
      <c r="C13" s="80" t="s">
        <v>88</v>
      </c>
      <c r="D13" s="77" t="s">
        <v>28</v>
      </c>
      <c r="E13" s="77" t="s">
        <v>89</v>
      </c>
      <c r="F13" s="77"/>
      <c r="G13" s="77"/>
      <c r="H13" s="77"/>
      <c r="I13" s="77" t="s">
        <v>90</v>
      </c>
      <c r="J13" s="77"/>
      <c r="K13" s="77"/>
      <c r="L13" s="77"/>
      <c r="M13" s="69" t="s">
        <v>91</v>
      </c>
      <c r="N13" s="69" t="s">
        <v>102</v>
      </c>
    </row>
    <row r="14" spans="1:14" s="16" customFormat="1" ht="36" customHeight="1">
      <c r="A14" s="75"/>
      <c r="B14" s="78"/>
      <c r="C14" s="81"/>
      <c r="D14" s="78"/>
      <c r="E14" s="78" t="s">
        <v>26</v>
      </c>
      <c r="F14" s="78" t="s">
        <v>27</v>
      </c>
      <c r="G14" s="78"/>
      <c r="H14" s="78"/>
      <c r="I14" s="78" t="s">
        <v>26</v>
      </c>
      <c r="J14" s="78" t="s">
        <v>27</v>
      </c>
      <c r="K14" s="78"/>
      <c r="L14" s="78"/>
      <c r="M14" s="70"/>
      <c r="N14" s="70"/>
    </row>
    <row r="15" spans="1:14" s="16" customFormat="1" ht="36" customHeight="1">
      <c r="A15" s="75"/>
      <c r="B15" s="78"/>
      <c r="C15" s="81"/>
      <c r="D15" s="78"/>
      <c r="E15" s="78"/>
      <c r="F15" s="78" t="s">
        <v>92</v>
      </c>
      <c r="G15" s="78" t="s">
        <v>93</v>
      </c>
      <c r="H15" s="86" t="s">
        <v>94</v>
      </c>
      <c r="I15" s="78"/>
      <c r="J15" s="78" t="s">
        <v>92</v>
      </c>
      <c r="K15" s="78" t="s">
        <v>93</v>
      </c>
      <c r="L15" s="86" t="s">
        <v>94</v>
      </c>
      <c r="M15" s="70"/>
      <c r="N15" s="70"/>
    </row>
    <row r="16" spans="1:14" s="16" customFormat="1" ht="36" customHeight="1" thickBot="1">
      <c r="A16" s="76"/>
      <c r="B16" s="79"/>
      <c r="C16" s="82"/>
      <c r="D16" s="79"/>
      <c r="E16" s="79"/>
      <c r="F16" s="79"/>
      <c r="G16" s="79"/>
      <c r="H16" s="82"/>
      <c r="I16" s="79"/>
      <c r="J16" s="79"/>
      <c r="K16" s="79"/>
      <c r="L16" s="82"/>
      <c r="M16" s="71"/>
      <c r="N16" s="71"/>
    </row>
    <row r="17" spans="1:15" s="23" customFormat="1" ht="56.25">
      <c r="A17" s="17">
        <v>1</v>
      </c>
      <c r="B17" s="18" t="s">
        <v>43</v>
      </c>
      <c r="C17" s="19" t="s">
        <v>5</v>
      </c>
      <c r="D17" s="19" t="s">
        <v>44</v>
      </c>
      <c r="E17" s="20">
        <f>SUM(F17:H17)</f>
        <v>700</v>
      </c>
      <c r="F17" s="20"/>
      <c r="G17" s="20">
        <v>700</v>
      </c>
      <c r="H17" s="20"/>
      <c r="I17" s="21">
        <f>SUM(J17:L17)</f>
        <v>700</v>
      </c>
      <c r="J17" s="20"/>
      <c r="K17" s="20">
        <v>700</v>
      </c>
      <c r="L17" s="20"/>
      <c r="M17" s="22">
        <f>I17/E17*100</f>
        <v>100</v>
      </c>
      <c r="N17" s="22" t="s">
        <v>115</v>
      </c>
      <c r="O17" s="62">
        <f>E17-I17</f>
        <v>0</v>
      </c>
    </row>
    <row r="18" spans="1:15" s="23" customFormat="1" ht="56.25">
      <c r="A18" s="24">
        <v>2</v>
      </c>
      <c r="B18" s="25" t="s">
        <v>45</v>
      </c>
      <c r="C18" s="19" t="s">
        <v>5</v>
      </c>
      <c r="D18" s="26" t="s">
        <v>44</v>
      </c>
      <c r="E18" s="27">
        <f>SUM(F18:H18)</f>
        <v>300</v>
      </c>
      <c r="F18" s="27"/>
      <c r="G18" s="27">
        <v>300</v>
      </c>
      <c r="H18" s="27"/>
      <c r="I18" s="28">
        <f>SUM(J18:L18)</f>
        <v>300</v>
      </c>
      <c r="J18" s="27"/>
      <c r="K18" s="27">
        <v>300</v>
      </c>
      <c r="L18" s="27"/>
      <c r="M18" s="8">
        <f>I18/E18*100</f>
        <v>100</v>
      </c>
      <c r="N18" s="8" t="s">
        <v>100</v>
      </c>
      <c r="O18" s="62">
        <f aca="true" t="shared" si="0" ref="O18:O63">E18-I18</f>
        <v>0</v>
      </c>
    </row>
    <row r="19" spans="1:15" s="23" customFormat="1" ht="56.25">
      <c r="A19" s="24">
        <v>3</v>
      </c>
      <c r="B19" s="25" t="s">
        <v>46</v>
      </c>
      <c r="C19" s="19" t="s">
        <v>5</v>
      </c>
      <c r="D19" s="26" t="s">
        <v>44</v>
      </c>
      <c r="E19" s="27">
        <f aca="true" t="shared" si="1" ref="E19:E35">SUM(F19:H19)</f>
        <v>1700</v>
      </c>
      <c r="F19" s="27"/>
      <c r="G19" s="27">
        <v>1700</v>
      </c>
      <c r="H19" s="27"/>
      <c r="I19" s="27">
        <f aca="true" t="shared" si="2" ref="I19:I35">SUM(J19:L19)</f>
        <v>0</v>
      </c>
      <c r="J19" s="27"/>
      <c r="K19" s="27">
        <v>0</v>
      </c>
      <c r="L19" s="27"/>
      <c r="M19" s="8" t="s">
        <v>1</v>
      </c>
      <c r="N19" s="8" t="s">
        <v>47</v>
      </c>
      <c r="O19" s="62"/>
    </row>
    <row r="20" spans="1:15" s="23" customFormat="1" ht="56.25">
      <c r="A20" s="17">
        <v>4</v>
      </c>
      <c r="B20" s="25" t="s">
        <v>48</v>
      </c>
      <c r="C20" s="19" t="s">
        <v>5</v>
      </c>
      <c r="D20" s="26" t="s">
        <v>44</v>
      </c>
      <c r="E20" s="27">
        <f t="shared" si="1"/>
        <v>1600</v>
      </c>
      <c r="F20" s="27"/>
      <c r="G20" s="27">
        <v>1600</v>
      </c>
      <c r="H20" s="27"/>
      <c r="I20" s="28">
        <f t="shared" si="2"/>
        <v>1550</v>
      </c>
      <c r="J20" s="27"/>
      <c r="K20" s="27">
        <v>1550</v>
      </c>
      <c r="L20" s="27"/>
      <c r="M20" s="8">
        <f>I20/E20*100</f>
        <v>96.875</v>
      </c>
      <c r="N20" s="8" t="s">
        <v>116</v>
      </c>
      <c r="O20" s="62">
        <f t="shared" si="0"/>
        <v>50</v>
      </c>
    </row>
    <row r="21" spans="1:15" s="23" customFormat="1" ht="56.25">
      <c r="A21" s="24">
        <v>5</v>
      </c>
      <c r="B21" s="25" t="s">
        <v>49</v>
      </c>
      <c r="C21" s="19" t="s">
        <v>5</v>
      </c>
      <c r="D21" s="26" t="s">
        <v>44</v>
      </c>
      <c r="E21" s="27">
        <f t="shared" si="1"/>
        <v>3000</v>
      </c>
      <c r="F21" s="27"/>
      <c r="G21" s="27">
        <v>3000</v>
      </c>
      <c r="H21" s="27"/>
      <c r="I21" s="27">
        <f t="shared" si="2"/>
        <v>0</v>
      </c>
      <c r="J21" s="27"/>
      <c r="K21" s="27">
        <v>0</v>
      </c>
      <c r="L21" s="27"/>
      <c r="M21" s="8" t="s">
        <v>1</v>
      </c>
      <c r="N21" s="8" t="s">
        <v>6</v>
      </c>
      <c r="O21" s="62"/>
    </row>
    <row r="22" spans="1:15" s="23" customFormat="1" ht="75">
      <c r="A22" s="24">
        <v>6</v>
      </c>
      <c r="B22" s="25" t="s">
        <v>50</v>
      </c>
      <c r="C22" s="19" t="s">
        <v>5</v>
      </c>
      <c r="D22" s="26" t="s">
        <v>44</v>
      </c>
      <c r="E22" s="27">
        <f t="shared" si="1"/>
        <v>1500</v>
      </c>
      <c r="F22" s="27"/>
      <c r="G22" s="27">
        <v>1500</v>
      </c>
      <c r="H22" s="27"/>
      <c r="I22" s="27">
        <f t="shared" si="2"/>
        <v>0</v>
      </c>
      <c r="J22" s="27"/>
      <c r="K22" s="27">
        <v>0</v>
      </c>
      <c r="L22" s="27"/>
      <c r="M22" s="8" t="s">
        <v>1</v>
      </c>
      <c r="N22" s="8" t="s">
        <v>51</v>
      </c>
      <c r="O22" s="62"/>
    </row>
    <row r="23" spans="1:15" s="23" customFormat="1" ht="75">
      <c r="A23" s="29" t="s">
        <v>99</v>
      </c>
      <c r="B23" s="30" t="s">
        <v>52</v>
      </c>
      <c r="C23" s="19" t="s">
        <v>5</v>
      </c>
      <c r="D23" s="31" t="s">
        <v>44</v>
      </c>
      <c r="E23" s="32">
        <f>SUM(F23:H23)</f>
        <v>17700</v>
      </c>
      <c r="F23" s="32"/>
      <c r="G23" s="32">
        <v>17700</v>
      </c>
      <c r="H23" s="32"/>
      <c r="I23" s="32">
        <f t="shared" si="2"/>
        <v>17700</v>
      </c>
      <c r="J23" s="32"/>
      <c r="K23" s="32">
        <v>17700</v>
      </c>
      <c r="L23" s="32"/>
      <c r="M23" s="32">
        <v>100</v>
      </c>
      <c r="N23" s="33" t="s">
        <v>101</v>
      </c>
      <c r="O23" s="62">
        <f t="shared" si="0"/>
        <v>0</v>
      </c>
    </row>
    <row r="24" spans="1:15" s="23" customFormat="1" ht="368.25" customHeight="1">
      <c r="A24" s="24">
        <v>8</v>
      </c>
      <c r="B24" s="25" t="s">
        <v>53</v>
      </c>
      <c r="C24" s="19" t="s">
        <v>5</v>
      </c>
      <c r="D24" s="26" t="s">
        <v>44</v>
      </c>
      <c r="E24" s="27">
        <f t="shared" si="1"/>
        <v>2000</v>
      </c>
      <c r="F24" s="27"/>
      <c r="G24" s="27">
        <v>2000</v>
      </c>
      <c r="H24" s="27"/>
      <c r="I24" s="28">
        <f t="shared" si="2"/>
        <v>800</v>
      </c>
      <c r="J24" s="27"/>
      <c r="K24" s="27">
        <v>800</v>
      </c>
      <c r="L24" s="27"/>
      <c r="M24" s="8">
        <f aca="true" t="shared" si="3" ref="M24:M33">I24/E24*100</f>
        <v>40</v>
      </c>
      <c r="N24" s="64" t="s">
        <v>8</v>
      </c>
      <c r="O24" s="62"/>
    </row>
    <row r="25" spans="1:15" s="23" customFormat="1" ht="75">
      <c r="A25" s="24">
        <v>9</v>
      </c>
      <c r="B25" s="25" t="s">
        <v>54</v>
      </c>
      <c r="C25" s="19" t="s">
        <v>5</v>
      </c>
      <c r="D25" s="26" t="s">
        <v>44</v>
      </c>
      <c r="E25" s="27">
        <f t="shared" si="1"/>
        <v>600</v>
      </c>
      <c r="F25" s="27"/>
      <c r="G25" s="27">
        <v>600</v>
      </c>
      <c r="H25" s="27"/>
      <c r="I25" s="28">
        <f t="shared" si="2"/>
        <v>600</v>
      </c>
      <c r="J25" s="27"/>
      <c r="K25" s="27">
        <v>600</v>
      </c>
      <c r="L25" s="27"/>
      <c r="M25" s="8">
        <f t="shared" si="3"/>
        <v>100</v>
      </c>
      <c r="N25" s="8" t="s">
        <v>3</v>
      </c>
      <c r="O25" s="62">
        <f t="shared" si="0"/>
        <v>0</v>
      </c>
    </row>
    <row r="26" spans="1:15" s="23" customFormat="1" ht="131.25">
      <c r="A26" s="17">
        <v>10</v>
      </c>
      <c r="B26" s="25" t="s">
        <v>55</v>
      </c>
      <c r="C26" s="19" t="s">
        <v>5</v>
      </c>
      <c r="D26" s="26" t="s">
        <v>44</v>
      </c>
      <c r="E26" s="27">
        <f t="shared" si="1"/>
        <v>250</v>
      </c>
      <c r="F26" s="27"/>
      <c r="G26" s="27">
        <v>250</v>
      </c>
      <c r="H26" s="27"/>
      <c r="I26" s="27">
        <f t="shared" si="2"/>
        <v>250</v>
      </c>
      <c r="J26" s="27"/>
      <c r="K26" s="27">
        <v>250</v>
      </c>
      <c r="L26" s="27"/>
      <c r="M26" s="8">
        <f t="shared" si="3"/>
        <v>100</v>
      </c>
      <c r="N26" s="8" t="s">
        <v>4</v>
      </c>
      <c r="O26" s="62">
        <f t="shared" si="0"/>
        <v>0</v>
      </c>
    </row>
    <row r="27" spans="1:15" s="23" customFormat="1" ht="150">
      <c r="A27" s="24">
        <v>11</v>
      </c>
      <c r="B27" s="25" t="s">
        <v>56</v>
      </c>
      <c r="C27" s="19" t="s">
        <v>5</v>
      </c>
      <c r="D27" s="26" t="s">
        <v>44</v>
      </c>
      <c r="E27" s="27">
        <f t="shared" si="1"/>
        <v>100</v>
      </c>
      <c r="F27" s="27"/>
      <c r="G27" s="27">
        <v>100</v>
      </c>
      <c r="H27" s="27"/>
      <c r="I27" s="27">
        <f t="shared" si="2"/>
        <v>50</v>
      </c>
      <c r="J27" s="27"/>
      <c r="K27" s="27">
        <v>50</v>
      </c>
      <c r="L27" s="27"/>
      <c r="M27" s="8">
        <f t="shared" si="3"/>
        <v>50</v>
      </c>
      <c r="N27" s="8" t="s">
        <v>7</v>
      </c>
      <c r="O27" s="62"/>
    </row>
    <row r="28" spans="1:15" s="23" customFormat="1" ht="150">
      <c r="A28" s="24">
        <v>12</v>
      </c>
      <c r="B28" s="25" t="s">
        <v>18</v>
      </c>
      <c r="C28" s="19" t="s">
        <v>5</v>
      </c>
      <c r="D28" s="26" t="s">
        <v>44</v>
      </c>
      <c r="E28" s="27">
        <f t="shared" si="1"/>
        <v>191</v>
      </c>
      <c r="F28" s="27"/>
      <c r="G28" s="27">
        <v>191</v>
      </c>
      <c r="H28" s="27"/>
      <c r="I28" s="27">
        <f t="shared" si="2"/>
        <v>191</v>
      </c>
      <c r="J28" s="27"/>
      <c r="K28" s="27">
        <v>191</v>
      </c>
      <c r="L28" s="27"/>
      <c r="M28" s="8">
        <f t="shared" si="3"/>
        <v>100</v>
      </c>
      <c r="N28" s="8" t="s">
        <v>111</v>
      </c>
      <c r="O28" s="62">
        <f t="shared" si="0"/>
        <v>0</v>
      </c>
    </row>
    <row r="29" spans="1:15" s="23" customFormat="1" ht="150">
      <c r="A29" s="17">
        <v>13</v>
      </c>
      <c r="B29" s="25" t="s">
        <v>19</v>
      </c>
      <c r="C29" s="19" t="s">
        <v>5</v>
      </c>
      <c r="D29" s="26" t="s">
        <v>44</v>
      </c>
      <c r="E29" s="27">
        <f t="shared" si="1"/>
        <v>13.5</v>
      </c>
      <c r="F29" s="27"/>
      <c r="G29" s="27">
        <v>13.5</v>
      </c>
      <c r="H29" s="27"/>
      <c r="I29" s="27">
        <f t="shared" si="2"/>
        <v>0</v>
      </c>
      <c r="J29" s="27"/>
      <c r="K29" s="27">
        <v>0</v>
      </c>
      <c r="L29" s="27"/>
      <c r="M29" s="8" t="s">
        <v>1</v>
      </c>
      <c r="N29" s="8"/>
      <c r="O29" s="62"/>
    </row>
    <row r="30" spans="1:15" s="23" customFormat="1" ht="112.5">
      <c r="A30" s="24">
        <v>14</v>
      </c>
      <c r="B30" s="25" t="s">
        <v>57</v>
      </c>
      <c r="C30" s="19" t="s">
        <v>5</v>
      </c>
      <c r="D30" s="26" t="s">
        <v>44</v>
      </c>
      <c r="E30" s="27">
        <f t="shared" si="1"/>
        <v>600</v>
      </c>
      <c r="F30" s="27"/>
      <c r="G30" s="27">
        <v>600</v>
      </c>
      <c r="H30" s="27"/>
      <c r="I30" s="27">
        <f t="shared" si="2"/>
        <v>600</v>
      </c>
      <c r="J30" s="27"/>
      <c r="K30" s="27">
        <v>600</v>
      </c>
      <c r="L30" s="27"/>
      <c r="M30" s="8">
        <f t="shared" si="3"/>
        <v>100</v>
      </c>
      <c r="N30" s="8" t="s">
        <v>112</v>
      </c>
      <c r="O30" s="62">
        <f t="shared" si="0"/>
        <v>0</v>
      </c>
    </row>
    <row r="31" spans="1:15" s="23" customFormat="1" ht="93.75">
      <c r="A31" s="24">
        <v>15</v>
      </c>
      <c r="B31" s="25" t="s">
        <v>20</v>
      </c>
      <c r="C31" s="19" t="s">
        <v>5</v>
      </c>
      <c r="D31" s="26" t="s">
        <v>44</v>
      </c>
      <c r="E31" s="27">
        <f t="shared" si="1"/>
        <v>1600</v>
      </c>
      <c r="F31" s="27"/>
      <c r="G31" s="27">
        <v>1600</v>
      </c>
      <c r="H31" s="27"/>
      <c r="I31" s="27">
        <f t="shared" si="2"/>
        <v>1600</v>
      </c>
      <c r="J31" s="27">
        <v>0</v>
      </c>
      <c r="K31" s="27">
        <v>1600</v>
      </c>
      <c r="L31" s="27"/>
      <c r="M31" s="8">
        <f t="shared" si="3"/>
        <v>100</v>
      </c>
      <c r="N31" s="8" t="s">
        <v>113</v>
      </c>
      <c r="O31" s="62">
        <f t="shared" si="0"/>
        <v>0</v>
      </c>
    </row>
    <row r="32" spans="1:15" s="23" customFormat="1" ht="56.25">
      <c r="A32" s="17">
        <v>16</v>
      </c>
      <c r="B32" s="25" t="s">
        <v>21</v>
      </c>
      <c r="C32" s="19" t="s">
        <v>5</v>
      </c>
      <c r="D32" s="26" t="s">
        <v>44</v>
      </c>
      <c r="E32" s="27">
        <f t="shared" si="1"/>
        <v>600</v>
      </c>
      <c r="F32" s="27"/>
      <c r="G32" s="27">
        <v>600</v>
      </c>
      <c r="H32" s="27"/>
      <c r="I32" s="27">
        <f t="shared" si="2"/>
        <v>600</v>
      </c>
      <c r="J32" s="27"/>
      <c r="K32" s="27">
        <v>600</v>
      </c>
      <c r="L32" s="27"/>
      <c r="M32" s="8">
        <f t="shared" si="3"/>
        <v>100</v>
      </c>
      <c r="N32" s="8" t="s">
        <v>114</v>
      </c>
      <c r="O32" s="62">
        <f t="shared" si="0"/>
        <v>0</v>
      </c>
    </row>
    <row r="33" spans="1:15" s="23" customFormat="1" ht="93.75">
      <c r="A33" s="24">
        <v>17</v>
      </c>
      <c r="B33" s="25" t="s">
        <v>22</v>
      </c>
      <c r="C33" s="19" t="s">
        <v>5</v>
      </c>
      <c r="D33" s="26" t="s">
        <v>44</v>
      </c>
      <c r="E33" s="27">
        <f t="shared" si="1"/>
        <v>450</v>
      </c>
      <c r="F33" s="27"/>
      <c r="G33" s="27">
        <v>450</v>
      </c>
      <c r="H33" s="27"/>
      <c r="I33" s="27">
        <f t="shared" si="2"/>
        <v>150</v>
      </c>
      <c r="J33" s="27"/>
      <c r="K33" s="27">
        <v>150</v>
      </c>
      <c r="L33" s="27"/>
      <c r="M33" s="8">
        <f t="shared" si="3"/>
        <v>33.33333333333333</v>
      </c>
      <c r="N33" s="8" t="s">
        <v>109</v>
      </c>
      <c r="O33" s="62"/>
    </row>
    <row r="34" spans="1:15" s="23" customFormat="1" ht="131.25">
      <c r="A34" s="24">
        <v>18</v>
      </c>
      <c r="B34" s="25" t="s">
        <v>58</v>
      </c>
      <c r="C34" s="19" t="s">
        <v>5</v>
      </c>
      <c r="D34" s="26" t="s">
        <v>44</v>
      </c>
      <c r="E34" s="27">
        <f t="shared" si="1"/>
        <v>1580</v>
      </c>
      <c r="F34" s="27"/>
      <c r="G34" s="27">
        <v>1580</v>
      </c>
      <c r="H34" s="27"/>
      <c r="I34" s="27">
        <f t="shared" si="2"/>
        <v>0</v>
      </c>
      <c r="J34" s="27"/>
      <c r="K34" s="27">
        <v>0</v>
      </c>
      <c r="L34" s="27"/>
      <c r="M34" s="8" t="s">
        <v>1</v>
      </c>
      <c r="N34" s="8" t="s">
        <v>97</v>
      </c>
      <c r="O34" s="62"/>
    </row>
    <row r="35" spans="1:15" s="23" customFormat="1" ht="75.75" thickBot="1">
      <c r="A35" s="17">
        <v>19</v>
      </c>
      <c r="B35" s="25" t="s">
        <v>23</v>
      </c>
      <c r="C35" s="19" t="s">
        <v>5</v>
      </c>
      <c r="D35" s="26" t="s">
        <v>44</v>
      </c>
      <c r="E35" s="27">
        <f t="shared" si="1"/>
        <v>30</v>
      </c>
      <c r="F35" s="27"/>
      <c r="G35" s="27">
        <v>30</v>
      </c>
      <c r="H35" s="27"/>
      <c r="I35" s="27">
        <f t="shared" si="2"/>
        <v>29.4</v>
      </c>
      <c r="J35" s="27"/>
      <c r="K35" s="27">
        <v>29.4</v>
      </c>
      <c r="L35" s="27"/>
      <c r="M35" s="8">
        <v>100</v>
      </c>
      <c r="N35" s="8" t="s">
        <v>2</v>
      </c>
      <c r="O35" s="62">
        <f t="shared" si="0"/>
        <v>0.6000000000000014</v>
      </c>
    </row>
    <row r="36" spans="1:15" s="39" customFormat="1" ht="38.25" thickBot="1">
      <c r="A36" s="34">
        <v>20</v>
      </c>
      <c r="B36" s="35" t="s">
        <v>59</v>
      </c>
      <c r="C36" s="36"/>
      <c r="D36" s="36">
        <v>15414.5</v>
      </c>
      <c r="E36" s="37">
        <f aca="true" t="shared" si="4" ref="E36:L36">SUM(E17:E35)</f>
        <v>34514.5</v>
      </c>
      <c r="F36" s="37">
        <f t="shared" si="4"/>
        <v>0</v>
      </c>
      <c r="G36" s="37">
        <f t="shared" si="4"/>
        <v>34514.5</v>
      </c>
      <c r="H36" s="37">
        <f t="shared" si="4"/>
        <v>0</v>
      </c>
      <c r="I36" s="37">
        <f t="shared" si="4"/>
        <v>25120.4</v>
      </c>
      <c r="J36" s="37">
        <f t="shared" si="4"/>
        <v>0</v>
      </c>
      <c r="K36" s="37">
        <f t="shared" si="4"/>
        <v>25120.4</v>
      </c>
      <c r="L36" s="37">
        <f t="shared" si="4"/>
        <v>0</v>
      </c>
      <c r="M36" s="38">
        <f>I36/E36*100</f>
        <v>72.7821640180214</v>
      </c>
      <c r="N36" s="38"/>
      <c r="O36" s="62"/>
    </row>
    <row r="37" spans="1:15" s="23" customFormat="1" ht="318.75">
      <c r="A37" s="24">
        <v>21</v>
      </c>
      <c r="B37" s="18" t="s">
        <v>60</v>
      </c>
      <c r="C37" s="19" t="s">
        <v>61</v>
      </c>
      <c r="D37" s="26" t="s">
        <v>44</v>
      </c>
      <c r="E37" s="20">
        <f>SUM(F37:H37)</f>
        <v>3200</v>
      </c>
      <c r="F37" s="20"/>
      <c r="G37" s="20">
        <v>3200</v>
      </c>
      <c r="H37" s="20"/>
      <c r="I37" s="21">
        <f>SUM(J37:L37)</f>
        <v>370</v>
      </c>
      <c r="J37" s="20"/>
      <c r="K37" s="20">
        <v>370</v>
      </c>
      <c r="L37" s="20"/>
      <c r="M37" s="8">
        <f aca="true" t="shared" si="5" ref="M37:M65">I37/E37*100</f>
        <v>11.5625</v>
      </c>
      <c r="N37" s="9" t="s">
        <v>121</v>
      </c>
      <c r="O37" s="62"/>
    </row>
    <row r="38" spans="1:15" s="23" customFormat="1" ht="225">
      <c r="A38" s="17">
        <v>22</v>
      </c>
      <c r="B38" s="25" t="s">
        <v>62</v>
      </c>
      <c r="C38" s="26" t="s">
        <v>61</v>
      </c>
      <c r="D38" s="26" t="s">
        <v>44</v>
      </c>
      <c r="E38" s="20">
        <f aca="true" t="shared" si="6" ref="E38:E53">SUM(F38:H38)</f>
        <v>1600</v>
      </c>
      <c r="F38" s="27"/>
      <c r="G38" s="27">
        <v>1600</v>
      </c>
      <c r="H38" s="27"/>
      <c r="I38" s="28">
        <f aca="true" t="shared" si="7" ref="I38:I50">SUM(J38:L38)</f>
        <v>1575</v>
      </c>
      <c r="J38" s="27"/>
      <c r="K38" s="27">
        <v>1575</v>
      </c>
      <c r="L38" s="27"/>
      <c r="M38" s="8">
        <f t="shared" si="5"/>
        <v>98.4375</v>
      </c>
      <c r="N38" s="9" t="s">
        <v>122</v>
      </c>
      <c r="O38" s="62">
        <f t="shared" si="0"/>
        <v>25</v>
      </c>
    </row>
    <row r="39" spans="1:15" s="23" customFormat="1" ht="409.5">
      <c r="A39" s="24">
        <v>23</v>
      </c>
      <c r="B39" s="25" t="s">
        <v>63</v>
      </c>
      <c r="C39" s="26" t="s">
        <v>61</v>
      </c>
      <c r="D39" s="26" t="s">
        <v>44</v>
      </c>
      <c r="E39" s="20">
        <f t="shared" si="6"/>
        <v>4500</v>
      </c>
      <c r="F39" s="27"/>
      <c r="G39" s="27">
        <v>4500</v>
      </c>
      <c r="H39" s="27"/>
      <c r="I39" s="28">
        <f t="shared" si="7"/>
        <v>4491</v>
      </c>
      <c r="J39" s="27"/>
      <c r="K39" s="27">
        <v>4491</v>
      </c>
      <c r="L39" s="27"/>
      <c r="M39" s="8">
        <f t="shared" si="5"/>
        <v>99.8</v>
      </c>
      <c r="N39" s="9" t="s">
        <v>123</v>
      </c>
      <c r="O39" s="62">
        <f t="shared" si="0"/>
        <v>9</v>
      </c>
    </row>
    <row r="40" spans="1:15" s="23" customFormat="1" ht="206.25">
      <c r="A40" s="85">
        <v>24</v>
      </c>
      <c r="B40" s="67" t="s">
        <v>64</v>
      </c>
      <c r="C40" s="91" t="s">
        <v>61</v>
      </c>
      <c r="D40" s="26" t="s">
        <v>44</v>
      </c>
      <c r="E40" s="93">
        <f t="shared" si="6"/>
        <v>6750</v>
      </c>
      <c r="F40" s="27"/>
      <c r="G40" s="27">
        <v>6750</v>
      </c>
      <c r="H40" s="27"/>
      <c r="I40" s="95">
        <f t="shared" si="7"/>
        <v>5850</v>
      </c>
      <c r="J40" s="27"/>
      <c r="K40" s="27">
        <v>5850</v>
      </c>
      <c r="L40" s="27"/>
      <c r="M40" s="89">
        <f t="shared" si="5"/>
        <v>86.66666666666667</v>
      </c>
      <c r="N40" s="9" t="s">
        <v>15</v>
      </c>
      <c r="O40" s="62">
        <f t="shared" si="0"/>
        <v>900</v>
      </c>
    </row>
    <row r="41" spans="1:15" s="23" customFormat="1" ht="409.5">
      <c r="A41" s="66"/>
      <c r="B41" s="68"/>
      <c r="C41" s="92"/>
      <c r="D41" s="26"/>
      <c r="E41" s="94"/>
      <c r="F41" s="27"/>
      <c r="G41" s="27"/>
      <c r="H41" s="27"/>
      <c r="I41" s="96"/>
      <c r="J41" s="27"/>
      <c r="K41" s="27"/>
      <c r="L41" s="27"/>
      <c r="M41" s="90"/>
      <c r="N41" s="9" t="s">
        <v>13</v>
      </c>
      <c r="O41" s="62">
        <f t="shared" si="0"/>
        <v>0</v>
      </c>
    </row>
    <row r="42" spans="1:15" s="23" customFormat="1" ht="337.5">
      <c r="A42" s="85">
        <v>25</v>
      </c>
      <c r="B42" s="67" t="s">
        <v>45</v>
      </c>
      <c r="C42" s="91" t="s">
        <v>61</v>
      </c>
      <c r="D42" s="26" t="s">
        <v>44</v>
      </c>
      <c r="E42" s="93">
        <f t="shared" si="6"/>
        <v>4700</v>
      </c>
      <c r="F42" s="27"/>
      <c r="G42" s="27">
        <v>4700</v>
      </c>
      <c r="H42" s="27"/>
      <c r="I42" s="95">
        <f t="shared" si="7"/>
        <v>4560</v>
      </c>
      <c r="J42" s="27"/>
      <c r="K42" s="27">
        <v>4560</v>
      </c>
      <c r="L42" s="27"/>
      <c r="M42" s="89">
        <f t="shared" si="5"/>
        <v>97.02127659574468</v>
      </c>
      <c r="N42" s="9" t="s">
        <v>124</v>
      </c>
      <c r="O42" s="62">
        <f t="shared" si="0"/>
        <v>140</v>
      </c>
    </row>
    <row r="43" spans="1:15" s="23" customFormat="1" ht="112.5">
      <c r="A43" s="66"/>
      <c r="B43" s="68"/>
      <c r="C43" s="92"/>
      <c r="D43" s="26"/>
      <c r="E43" s="94"/>
      <c r="F43" s="27"/>
      <c r="G43" s="27"/>
      <c r="H43" s="27"/>
      <c r="I43" s="96"/>
      <c r="J43" s="27"/>
      <c r="K43" s="27"/>
      <c r="L43" s="27"/>
      <c r="M43" s="90"/>
      <c r="N43" s="9" t="s">
        <v>125</v>
      </c>
      <c r="O43" s="62">
        <f t="shared" si="0"/>
        <v>0</v>
      </c>
    </row>
    <row r="44" spans="1:15" s="23" customFormat="1" ht="225">
      <c r="A44" s="85">
        <v>26</v>
      </c>
      <c r="B44" s="67" t="s">
        <v>65</v>
      </c>
      <c r="C44" s="91" t="s">
        <v>61</v>
      </c>
      <c r="D44" s="26" t="s">
        <v>44</v>
      </c>
      <c r="E44" s="93">
        <f t="shared" si="6"/>
        <v>9000</v>
      </c>
      <c r="F44" s="27"/>
      <c r="G44" s="27">
        <v>9000</v>
      </c>
      <c r="H44" s="27"/>
      <c r="I44" s="95">
        <f t="shared" si="7"/>
        <v>4349.79</v>
      </c>
      <c r="J44" s="27"/>
      <c r="K44" s="27">
        <f>('[1]Аркуш1'!$F$46+'[1]Аркуш1'!$F$47)/1000</f>
        <v>4349.79</v>
      </c>
      <c r="L44" s="27"/>
      <c r="M44" s="89">
        <f t="shared" si="5"/>
        <v>48.331</v>
      </c>
      <c r="N44" s="9" t="s">
        <v>24</v>
      </c>
      <c r="O44" s="62"/>
    </row>
    <row r="45" spans="1:15" s="23" customFormat="1" ht="206.25">
      <c r="A45" s="66"/>
      <c r="B45" s="68"/>
      <c r="C45" s="92"/>
      <c r="D45" s="26"/>
      <c r="E45" s="94"/>
      <c r="F45" s="27"/>
      <c r="G45" s="27"/>
      <c r="H45" s="27"/>
      <c r="I45" s="96"/>
      <c r="J45" s="27"/>
      <c r="K45" s="27"/>
      <c r="L45" s="27"/>
      <c r="M45" s="90"/>
      <c r="N45" s="9" t="s">
        <v>16</v>
      </c>
      <c r="O45" s="62">
        <f t="shared" si="0"/>
        <v>0</v>
      </c>
    </row>
    <row r="46" spans="1:15" s="23" customFormat="1" ht="75">
      <c r="A46" s="24">
        <v>27</v>
      </c>
      <c r="B46" s="25" t="s">
        <v>14</v>
      </c>
      <c r="C46" s="26" t="s">
        <v>61</v>
      </c>
      <c r="D46" s="26" t="s">
        <v>44</v>
      </c>
      <c r="E46" s="20">
        <f t="shared" si="6"/>
        <v>300</v>
      </c>
      <c r="F46" s="27"/>
      <c r="G46" s="27">
        <v>300</v>
      </c>
      <c r="H46" s="27"/>
      <c r="I46" s="27">
        <f t="shared" si="7"/>
        <v>0</v>
      </c>
      <c r="J46" s="27"/>
      <c r="K46" s="27">
        <v>0</v>
      </c>
      <c r="L46" s="27"/>
      <c r="M46" s="8" t="s">
        <v>100</v>
      </c>
      <c r="N46" s="8"/>
      <c r="O46" s="62"/>
    </row>
    <row r="47" spans="1:15" s="23" customFormat="1" ht="300">
      <c r="A47" s="17">
        <v>28</v>
      </c>
      <c r="B47" s="25" t="s">
        <v>66</v>
      </c>
      <c r="C47" s="26" t="s">
        <v>61</v>
      </c>
      <c r="D47" s="26" t="s">
        <v>44</v>
      </c>
      <c r="E47" s="20">
        <f t="shared" si="6"/>
        <v>1000</v>
      </c>
      <c r="F47" s="27"/>
      <c r="G47" s="27">
        <v>1000</v>
      </c>
      <c r="H47" s="27"/>
      <c r="I47" s="28">
        <f t="shared" si="7"/>
        <v>600</v>
      </c>
      <c r="J47" s="27"/>
      <c r="K47" s="27">
        <v>600</v>
      </c>
      <c r="L47" s="27"/>
      <c r="M47" s="8">
        <f t="shared" si="5"/>
        <v>60</v>
      </c>
      <c r="N47" s="40" t="s">
        <v>17</v>
      </c>
      <c r="O47" s="62"/>
    </row>
    <row r="48" spans="1:15" s="23" customFormat="1" ht="337.5">
      <c r="A48" s="24">
        <v>29</v>
      </c>
      <c r="B48" s="25" t="s">
        <v>67</v>
      </c>
      <c r="C48" s="26" t="s">
        <v>61</v>
      </c>
      <c r="D48" s="26" t="s">
        <v>44</v>
      </c>
      <c r="E48" s="20">
        <f t="shared" si="6"/>
        <v>2000</v>
      </c>
      <c r="F48" s="27"/>
      <c r="G48" s="27">
        <v>2000</v>
      </c>
      <c r="H48" s="27"/>
      <c r="I48" s="28">
        <f t="shared" si="7"/>
        <v>1791</v>
      </c>
      <c r="J48" s="27"/>
      <c r="K48" s="27">
        <v>1791</v>
      </c>
      <c r="L48" s="27"/>
      <c r="M48" s="8">
        <f t="shared" si="5"/>
        <v>89.55</v>
      </c>
      <c r="N48" s="9" t="s">
        <v>12</v>
      </c>
      <c r="O48" s="62">
        <f t="shared" si="0"/>
        <v>209</v>
      </c>
    </row>
    <row r="49" spans="1:15" s="23" customFormat="1" ht="356.25">
      <c r="A49" s="24">
        <v>30</v>
      </c>
      <c r="B49" s="25" t="s">
        <v>68</v>
      </c>
      <c r="C49" s="26" t="s">
        <v>61</v>
      </c>
      <c r="D49" s="26" t="s">
        <v>44</v>
      </c>
      <c r="E49" s="20">
        <f t="shared" si="6"/>
        <v>3000</v>
      </c>
      <c r="F49" s="27"/>
      <c r="G49" s="27">
        <v>3000</v>
      </c>
      <c r="H49" s="27"/>
      <c r="I49" s="28">
        <f t="shared" si="7"/>
        <v>2910</v>
      </c>
      <c r="J49" s="27"/>
      <c r="K49" s="27">
        <v>2910</v>
      </c>
      <c r="L49" s="27"/>
      <c r="M49" s="8">
        <f t="shared" si="5"/>
        <v>97</v>
      </c>
      <c r="N49" s="9" t="s">
        <v>11</v>
      </c>
      <c r="O49" s="62">
        <f t="shared" si="0"/>
        <v>90</v>
      </c>
    </row>
    <row r="50" spans="1:15" s="39" customFormat="1" ht="243.75">
      <c r="A50" s="41">
        <v>31</v>
      </c>
      <c r="B50" s="87" t="s">
        <v>69</v>
      </c>
      <c r="C50" s="101" t="s">
        <v>61</v>
      </c>
      <c r="D50" s="42" t="s">
        <v>44</v>
      </c>
      <c r="E50" s="97">
        <f t="shared" si="6"/>
        <v>4200</v>
      </c>
      <c r="F50" s="43"/>
      <c r="G50" s="43">
        <v>4200</v>
      </c>
      <c r="H50" s="43"/>
      <c r="I50" s="97">
        <f t="shared" si="7"/>
        <v>3534.3</v>
      </c>
      <c r="J50" s="43"/>
      <c r="K50" s="43">
        <v>3534.3</v>
      </c>
      <c r="L50" s="43"/>
      <c r="M50" s="99">
        <f t="shared" si="5"/>
        <v>84.15</v>
      </c>
      <c r="N50" s="9" t="s">
        <v>119</v>
      </c>
      <c r="O50" s="62">
        <f t="shared" si="0"/>
        <v>665.6999999999998</v>
      </c>
    </row>
    <row r="51" spans="1:15" s="39" customFormat="1" ht="150">
      <c r="A51" s="41"/>
      <c r="B51" s="88"/>
      <c r="C51" s="102"/>
      <c r="D51" s="42"/>
      <c r="E51" s="98"/>
      <c r="F51" s="43"/>
      <c r="G51" s="43"/>
      <c r="H51" s="43"/>
      <c r="I51" s="98"/>
      <c r="J51" s="43"/>
      <c r="K51" s="43"/>
      <c r="L51" s="43"/>
      <c r="M51" s="100"/>
      <c r="N51" s="9" t="s">
        <v>120</v>
      </c>
      <c r="O51" s="62">
        <f t="shared" si="0"/>
        <v>0</v>
      </c>
    </row>
    <row r="52" spans="1:15" s="39" customFormat="1" ht="93.75">
      <c r="A52" s="34">
        <v>32</v>
      </c>
      <c r="B52" s="44" t="s">
        <v>70</v>
      </c>
      <c r="C52" s="45" t="s">
        <v>71</v>
      </c>
      <c r="D52" s="42" t="s">
        <v>44</v>
      </c>
      <c r="E52" s="46">
        <f t="shared" si="6"/>
        <v>200</v>
      </c>
      <c r="F52" s="43"/>
      <c r="G52" s="43">
        <v>200</v>
      </c>
      <c r="H52" s="43"/>
      <c r="I52" s="43">
        <v>198</v>
      </c>
      <c r="J52" s="43"/>
      <c r="K52" s="43">
        <v>0</v>
      </c>
      <c r="L52" s="43"/>
      <c r="M52" s="45" t="s">
        <v>71</v>
      </c>
      <c r="N52" s="63" t="s">
        <v>9</v>
      </c>
      <c r="O52" s="62"/>
    </row>
    <row r="53" spans="1:15" s="39" customFormat="1" ht="94.5" thickBot="1">
      <c r="A53" s="34">
        <v>33</v>
      </c>
      <c r="B53" s="47" t="s">
        <v>72</v>
      </c>
      <c r="C53" s="45" t="s">
        <v>71</v>
      </c>
      <c r="D53" s="42" t="s">
        <v>44</v>
      </c>
      <c r="E53" s="46">
        <f t="shared" si="6"/>
        <v>300</v>
      </c>
      <c r="F53" s="48"/>
      <c r="G53" s="48">
        <v>300</v>
      </c>
      <c r="H53" s="48"/>
      <c r="I53" s="48">
        <v>139.15</v>
      </c>
      <c r="J53" s="48"/>
      <c r="K53" s="48">
        <v>0</v>
      </c>
      <c r="L53" s="48"/>
      <c r="M53" s="45" t="s">
        <v>71</v>
      </c>
      <c r="N53" s="63" t="s">
        <v>10</v>
      </c>
      <c r="O53" s="62"/>
    </row>
    <row r="54" spans="1:15" s="39" customFormat="1" ht="19.5" thickBot="1">
      <c r="A54" s="41">
        <v>34</v>
      </c>
      <c r="B54" s="35" t="s">
        <v>73</v>
      </c>
      <c r="C54" s="36"/>
      <c r="D54" s="36"/>
      <c r="E54" s="37">
        <f aca="true" t="shared" si="8" ref="E54:L54">SUM(E37:E53)</f>
        <v>40750</v>
      </c>
      <c r="F54" s="37">
        <f t="shared" si="8"/>
        <v>0</v>
      </c>
      <c r="G54" s="37">
        <f t="shared" si="8"/>
        <v>40750</v>
      </c>
      <c r="H54" s="37">
        <f t="shared" si="8"/>
        <v>0</v>
      </c>
      <c r="I54" s="37">
        <f t="shared" si="8"/>
        <v>30368.24</v>
      </c>
      <c r="J54" s="37">
        <f t="shared" si="8"/>
        <v>0</v>
      </c>
      <c r="K54" s="37">
        <f t="shared" si="8"/>
        <v>30031.09</v>
      </c>
      <c r="L54" s="37">
        <f t="shared" si="8"/>
        <v>0</v>
      </c>
      <c r="M54" s="49">
        <f t="shared" si="5"/>
        <v>74.52328834355829</v>
      </c>
      <c r="N54" s="49"/>
      <c r="O54" s="62"/>
    </row>
    <row r="55" spans="1:15" s="39" customFormat="1" ht="37.5">
      <c r="A55" s="34">
        <v>35</v>
      </c>
      <c r="B55" s="50" t="s">
        <v>74</v>
      </c>
      <c r="C55" s="51" t="s">
        <v>75</v>
      </c>
      <c r="D55" s="42" t="s">
        <v>44</v>
      </c>
      <c r="E55" s="46">
        <f>SUM(F55:H55)</f>
        <v>4000</v>
      </c>
      <c r="F55" s="46"/>
      <c r="G55" s="46">
        <v>4000</v>
      </c>
      <c r="H55" s="46"/>
      <c r="I55" s="46">
        <f>SUM(J55:L55)</f>
        <v>473.79999999999563</v>
      </c>
      <c r="J55" s="46"/>
      <c r="K55" s="46">
        <v>473.79999999999563</v>
      </c>
      <c r="L55" s="46"/>
      <c r="M55" s="52">
        <f t="shared" si="5"/>
        <v>11.84499999999989</v>
      </c>
      <c r="N55" s="52" t="s">
        <v>117</v>
      </c>
      <c r="O55" s="62"/>
    </row>
    <row r="56" spans="1:15" s="23" customFormat="1" ht="112.5">
      <c r="A56" s="24">
        <v>36</v>
      </c>
      <c r="B56" s="25" t="s">
        <v>76</v>
      </c>
      <c r="C56" s="19" t="s">
        <v>75</v>
      </c>
      <c r="D56" s="26" t="s">
        <v>44</v>
      </c>
      <c r="E56" s="20">
        <f aca="true" t="shared" si="9" ref="E56:E63">SUM(F56:H56)</f>
        <v>3000</v>
      </c>
      <c r="F56" s="27"/>
      <c r="G56" s="27">
        <v>3000</v>
      </c>
      <c r="H56" s="27"/>
      <c r="I56" s="28">
        <f aca="true" t="shared" si="10" ref="I56:I63">SUM(J56:L56)</f>
        <v>2994</v>
      </c>
      <c r="J56" s="27"/>
      <c r="K56" s="27">
        <v>2994</v>
      </c>
      <c r="L56" s="27"/>
      <c r="M56" s="8">
        <f t="shared" si="5"/>
        <v>99.8</v>
      </c>
      <c r="N56" s="8" t="s">
        <v>103</v>
      </c>
      <c r="O56" s="62">
        <f t="shared" si="0"/>
        <v>6</v>
      </c>
    </row>
    <row r="57" spans="1:15" s="23" customFormat="1" ht="150">
      <c r="A57" s="17">
        <v>37</v>
      </c>
      <c r="B57" s="25" t="s">
        <v>77</v>
      </c>
      <c r="C57" s="19" t="s">
        <v>75</v>
      </c>
      <c r="D57" s="26" t="s">
        <v>44</v>
      </c>
      <c r="E57" s="20">
        <f t="shared" si="9"/>
        <v>25000</v>
      </c>
      <c r="F57" s="27"/>
      <c r="G57" s="27">
        <v>25000</v>
      </c>
      <c r="H57" s="27"/>
      <c r="I57" s="27">
        <f t="shared" si="10"/>
        <v>24843.9</v>
      </c>
      <c r="J57" s="27"/>
      <c r="K57" s="27">
        <v>24843.9</v>
      </c>
      <c r="L57" s="27"/>
      <c r="M57" s="8">
        <f t="shared" si="5"/>
        <v>99.3756</v>
      </c>
      <c r="N57" s="8" t="s">
        <v>118</v>
      </c>
      <c r="O57" s="62">
        <f t="shared" si="0"/>
        <v>156.09999999999854</v>
      </c>
    </row>
    <row r="58" spans="1:15" s="23" customFormat="1" ht="56.25">
      <c r="A58" s="24">
        <v>38</v>
      </c>
      <c r="B58" s="25" t="s">
        <v>78</v>
      </c>
      <c r="C58" s="19" t="s">
        <v>75</v>
      </c>
      <c r="D58" s="26" t="s">
        <v>44</v>
      </c>
      <c r="E58" s="20">
        <f t="shared" si="9"/>
        <v>5000</v>
      </c>
      <c r="F58" s="27"/>
      <c r="G58" s="27">
        <v>5000</v>
      </c>
      <c r="H58" s="27"/>
      <c r="I58" s="28">
        <f t="shared" si="10"/>
        <v>4949.9</v>
      </c>
      <c r="J58" s="27"/>
      <c r="K58" s="27">
        <v>4949.9</v>
      </c>
      <c r="L58" s="27"/>
      <c r="M58" s="8">
        <f t="shared" si="5"/>
        <v>98.99799999999999</v>
      </c>
      <c r="N58" s="8" t="s">
        <v>105</v>
      </c>
      <c r="O58" s="62">
        <f t="shared" si="0"/>
        <v>50.100000000000364</v>
      </c>
    </row>
    <row r="59" spans="1:15" s="23" customFormat="1" ht="56.25">
      <c r="A59" s="24">
        <v>39</v>
      </c>
      <c r="B59" s="25" t="s">
        <v>79</v>
      </c>
      <c r="C59" s="19" t="s">
        <v>75</v>
      </c>
      <c r="D59" s="26" t="s">
        <v>44</v>
      </c>
      <c r="E59" s="20">
        <f t="shared" si="9"/>
        <v>1500</v>
      </c>
      <c r="F59" s="27"/>
      <c r="G59" s="27">
        <v>1500</v>
      </c>
      <c r="H59" s="27"/>
      <c r="I59" s="27">
        <f t="shared" si="10"/>
        <v>1483.7</v>
      </c>
      <c r="J59" s="27"/>
      <c r="K59" s="27">
        <v>1483.7</v>
      </c>
      <c r="L59" s="27"/>
      <c r="M59" s="8">
        <f t="shared" si="5"/>
        <v>98.91333333333333</v>
      </c>
      <c r="N59" s="8" t="s">
        <v>104</v>
      </c>
      <c r="O59" s="62">
        <f t="shared" si="0"/>
        <v>16.299999999999955</v>
      </c>
    </row>
    <row r="60" spans="1:15" s="39" customFormat="1" ht="93.75">
      <c r="A60" s="41">
        <v>40</v>
      </c>
      <c r="B60" s="44" t="s">
        <v>80</v>
      </c>
      <c r="C60" s="51" t="s">
        <v>75</v>
      </c>
      <c r="D60" s="42" t="s">
        <v>44</v>
      </c>
      <c r="E60" s="46">
        <f t="shared" si="9"/>
        <v>6000</v>
      </c>
      <c r="F60" s="43"/>
      <c r="G60" s="43">
        <v>6000</v>
      </c>
      <c r="H60" s="43"/>
      <c r="I60" s="43">
        <f t="shared" si="10"/>
        <v>5940</v>
      </c>
      <c r="J60" s="43"/>
      <c r="K60" s="43">
        <v>5940</v>
      </c>
      <c r="L60" s="43"/>
      <c r="M60" s="52">
        <f t="shared" si="5"/>
        <v>99</v>
      </c>
      <c r="N60" s="52" t="s">
        <v>110</v>
      </c>
      <c r="O60" s="62">
        <f t="shared" si="0"/>
        <v>60</v>
      </c>
    </row>
    <row r="61" spans="1:15" s="39" customFormat="1" ht="75">
      <c r="A61" s="34">
        <v>41</v>
      </c>
      <c r="B61" s="44" t="s">
        <v>0</v>
      </c>
      <c r="C61" s="51" t="s">
        <v>75</v>
      </c>
      <c r="D61" s="42" t="s">
        <v>44</v>
      </c>
      <c r="E61" s="46">
        <f t="shared" si="9"/>
        <v>1500</v>
      </c>
      <c r="F61" s="43"/>
      <c r="G61" s="43">
        <v>1500</v>
      </c>
      <c r="H61" s="43"/>
      <c r="I61" s="27">
        <f t="shared" si="10"/>
        <v>1485</v>
      </c>
      <c r="J61" s="43"/>
      <c r="K61" s="43">
        <v>1485</v>
      </c>
      <c r="L61" s="43"/>
      <c r="M61" s="52">
        <f t="shared" si="5"/>
        <v>99</v>
      </c>
      <c r="N61" s="52" t="s">
        <v>106</v>
      </c>
      <c r="O61" s="62">
        <f t="shared" si="0"/>
        <v>15</v>
      </c>
    </row>
    <row r="62" spans="1:15" s="39" customFormat="1" ht="112.5">
      <c r="A62" s="34">
        <v>42</v>
      </c>
      <c r="B62" s="44" t="s">
        <v>81</v>
      </c>
      <c r="C62" s="51" t="s">
        <v>82</v>
      </c>
      <c r="D62" s="42" t="s">
        <v>44</v>
      </c>
      <c r="E62" s="46">
        <f t="shared" si="9"/>
        <v>23800</v>
      </c>
      <c r="F62" s="43"/>
      <c r="G62" s="43">
        <v>23800</v>
      </c>
      <c r="H62" s="43"/>
      <c r="I62" s="43">
        <f t="shared" si="10"/>
        <v>23607</v>
      </c>
      <c r="J62" s="43"/>
      <c r="K62" s="43">
        <v>23607</v>
      </c>
      <c r="L62" s="43"/>
      <c r="M62" s="52">
        <f t="shared" si="5"/>
        <v>99.1890756302521</v>
      </c>
      <c r="N62" s="52" t="s">
        <v>108</v>
      </c>
      <c r="O62" s="62">
        <f t="shared" si="0"/>
        <v>193</v>
      </c>
    </row>
    <row r="63" spans="1:15" s="39" customFormat="1" ht="131.25">
      <c r="A63" s="41">
        <v>43</v>
      </c>
      <c r="B63" s="44" t="s">
        <v>83</v>
      </c>
      <c r="C63" s="51" t="s">
        <v>75</v>
      </c>
      <c r="D63" s="42" t="s">
        <v>44</v>
      </c>
      <c r="E63" s="46">
        <f t="shared" si="9"/>
        <v>9000</v>
      </c>
      <c r="F63" s="43"/>
      <c r="G63" s="43">
        <v>9000</v>
      </c>
      <c r="H63" s="43"/>
      <c r="I63" s="43">
        <f t="shared" si="10"/>
        <v>8905</v>
      </c>
      <c r="J63" s="43"/>
      <c r="K63" s="43">
        <v>8905</v>
      </c>
      <c r="L63" s="43"/>
      <c r="M63" s="52">
        <f t="shared" si="5"/>
        <v>98.94444444444444</v>
      </c>
      <c r="N63" s="52" t="s">
        <v>107</v>
      </c>
      <c r="O63" s="62">
        <f t="shared" si="0"/>
        <v>95</v>
      </c>
    </row>
    <row r="64" spans="1:15" s="39" customFormat="1" ht="19.5" thickBot="1">
      <c r="A64" s="34">
        <v>44</v>
      </c>
      <c r="B64" s="53" t="s">
        <v>98</v>
      </c>
      <c r="C64" s="54"/>
      <c r="D64" s="54"/>
      <c r="E64" s="55">
        <f aca="true" t="shared" si="11" ref="E64:K64">SUM(E55:E63)</f>
        <v>78800</v>
      </c>
      <c r="F64" s="55">
        <f t="shared" si="11"/>
        <v>0</v>
      </c>
      <c r="G64" s="55">
        <f t="shared" si="11"/>
        <v>78800</v>
      </c>
      <c r="H64" s="55">
        <f t="shared" si="11"/>
        <v>0</v>
      </c>
      <c r="I64" s="55">
        <f t="shared" si="11"/>
        <v>74682.29999999999</v>
      </c>
      <c r="J64" s="55">
        <f t="shared" si="11"/>
        <v>0</v>
      </c>
      <c r="K64" s="55">
        <f t="shared" si="11"/>
        <v>74682.29999999999</v>
      </c>
      <c r="L64" s="55"/>
      <c r="M64" s="56">
        <f t="shared" si="5"/>
        <v>94.77449238578679</v>
      </c>
      <c r="N64" s="56"/>
      <c r="O64" s="62"/>
    </row>
    <row r="65" spans="1:15" s="39" customFormat="1" ht="19.5" thickBot="1">
      <c r="A65" s="34">
        <v>45</v>
      </c>
      <c r="B65" s="57" t="s">
        <v>96</v>
      </c>
      <c r="C65" s="57"/>
      <c r="D65" s="57"/>
      <c r="E65" s="58">
        <f aca="true" t="shared" si="12" ref="E65:L65">E36+E54+E64</f>
        <v>154064.5</v>
      </c>
      <c r="F65" s="58">
        <f t="shared" si="12"/>
        <v>0</v>
      </c>
      <c r="G65" s="58">
        <f t="shared" si="12"/>
        <v>154064.5</v>
      </c>
      <c r="H65" s="58">
        <f t="shared" si="12"/>
        <v>0</v>
      </c>
      <c r="I65" s="58">
        <f t="shared" si="12"/>
        <v>130170.93999999999</v>
      </c>
      <c r="J65" s="58">
        <f t="shared" si="12"/>
        <v>0</v>
      </c>
      <c r="K65" s="58">
        <f t="shared" si="12"/>
        <v>129833.79</v>
      </c>
      <c r="L65" s="58">
        <f t="shared" si="12"/>
        <v>0</v>
      </c>
      <c r="M65" s="59">
        <f t="shared" si="5"/>
        <v>84.49119686884389</v>
      </c>
      <c r="N65" s="59"/>
      <c r="O65" s="62">
        <f>SUM(O17:O64)</f>
        <v>2680.7999999999984</v>
      </c>
    </row>
    <row r="66" spans="4:14" s="39" customFormat="1" ht="18.75">
      <c r="D66" s="60"/>
      <c r="E66" s="60"/>
      <c r="F66" s="60"/>
      <c r="G66" s="60"/>
      <c r="M66" s="61"/>
      <c r="N66" s="61"/>
    </row>
    <row r="67" spans="2:14" s="39" customFormat="1" ht="18.75">
      <c r="B67" s="65"/>
      <c r="C67" s="65"/>
      <c r="D67" s="65"/>
      <c r="E67" s="65"/>
      <c r="F67" s="60"/>
      <c r="G67" s="60"/>
      <c r="M67" s="61"/>
      <c r="N67" s="61"/>
    </row>
    <row r="68" spans="4:14" s="39" customFormat="1" ht="18.75">
      <c r="D68" s="60"/>
      <c r="E68" s="60"/>
      <c r="F68" s="60"/>
      <c r="G68" s="60"/>
      <c r="M68" s="61"/>
      <c r="N68" s="61"/>
    </row>
    <row r="69" spans="4:14" s="39" customFormat="1" ht="18.75">
      <c r="D69" s="60"/>
      <c r="E69" s="60"/>
      <c r="F69" s="60"/>
      <c r="G69" s="60"/>
      <c r="M69" s="61"/>
      <c r="N69" s="61"/>
    </row>
    <row r="70" spans="4:14" s="39" customFormat="1" ht="18.75">
      <c r="D70" s="60"/>
      <c r="E70" s="60"/>
      <c r="F70" s="60"/>
      <c r="G70" s="60"/>
      <c r="M70" s="61"/>
      <c r="N70" s="61"/>
    </row>
    <row r="71" spans="4:14" s="39" customFormat="1" ht="18.75">
      <c r="D71" s="60"/>
      <c r="E71" s="60"/>
      <c r="F71" s="60"/>
      <c r="G71" s="60"/>
      <c r="M71" s="61"/>
      <c r="N71" s="61"/>
    </row>
    <row r="72" spans="4:14" s="39" customFormat="1" ht="18.75">
      <c r="D72" s="60"/>
      <c r="E72" s="60"/>
      <c r="F72" s="60"/>
      <c r="G72" s="60"/>
      <c r="M72" s="61"/>
      <c r="N72" s="61"/>
    </row>
    <row r="73" spans="4:14" s="39" customFormat="1" ht="18.75">
      <c r="D73" s="60"/>
      <c r="E73" s="60"/>
      <c r="F73" s="60"/>
      <c r="G73" s="60"/>
      <c r="M73" s="61"/>
      <c r="N73" s="61"/>
    </row>
    <row r="74" spans="4:14" s="39" customFormat="1" ht="18.75">
      <c r="D74" s="60"/>
      <c r="E74" s="60"/>
      <c r="F74" s="60"/>
      <c r="G74" s="60"/>
      <c r="M74" s="61"/>
      <c r="N74" s="61"/>
    </row>
    <row r="75" spans="4:14" s="39" customFormat="1" ht="18.75">
      <c r="D75" s="60"/>
      <c r="E75" s="60"/>
      <c r="F75" s="60"/>
      <c r="G75" s="60"/>
      <c r="M75" s="61"/>
      <c r="N75" s="61"/>
    </row>
    <row r="76" spans="4:14" s="39" customFormat="1" ht="18.75">
      <c r="D76" s="60"/>
      <c r="E76" s="60"/>
      <c r="F76" s="60"/>
      <c r="G76" s="60"/>
      <c r="M76" s="61"/>
      <c r="N76" s="61"/>
    </row>
    <row r="77" spans="4:14" s="39" customFormat="1" ht="18.75">
      <c r="D77" s="60"/>
      <c r="E77" s="60"/>
      <c r="F77" s="60"/>
      <c r="G77" s="60"/>
      <c r="M77" s="61"/>
      <c r="N77" s="61"/>
    </row>
    <row r="78" spans="4:14" s="39" customFormat="1" ht="18.75">
      <c r="D78" s="60"/>
      <c r="E78" s="60"/>
      <c r="F78" s="60"/>
      <c r="G78" s="60"/>
      <c r="M78" s="61"/>
      <c r="N78" s="61"/>
    </row>
    <row r="79" spans="4:14" s="39" customFormat="1" ht="18.75">
      <c r="D79" s="60"/>
      <c r="E79" s="60"/>
      <c r="F79" s="60"/>
      <c r="G79" s="60"/>
      <c r="M79" s="61"/>
      <c r="N79" s="61"/>
    </row>
    <row r="80" spans="4:14" s="39" customFormat="1" ht="18.75">
      <c r="D80" s="60"/>
      <c r="E80" s="60"/>
      <c r="F80" s="60"/>
      <c r="G80" s="60"/>
      <c r="M80" s="61"/>
      <c r="N80" s="61"/>
    </row>
    <row r="81" spans="4:14" s="39" customFormat="1" ht="18.75">
      <c r="D81" s="60"/>
      <c r="E81" s="60"/>
      <c r="F81" s="60"/>
      <c r="G81" s="60"/>
      <c r="M81" s="61"/>
      <c r="N81" s="61"/>
    </row>
  </sheetData>
  <sheetProtection/>
  <mergeCells count="50">
    <mergeCell ref="C50:C51"/>
    <mergeCell ref="E50:E51"/>
    <mergeCell ref="E44:E45"/>
    <mergeCell ref="I44:I45"/>
    <mergeCell ref="M44:M45"/>
    <mergeCell ref="I50:I51"/>
    <mergeCell ref="M50:M51"/>
    <mergeCell ref="B50:B51"/>
    <mergeCell ref="M40:M41"/>
    <mergeCell ref="A42:A43"/>
    <mergeCell ref="B42:B43"/>
    <mergeCell ref="C42:C43"/>
    <mergeCell ref="E42:E43"/>
    <mergeCell ref="I42:I43"/>
    <mergeCell ref="M42:M43"/>
    <mergeCell ref="A40:A41"/>
    <mergeCell ref="B40:B41"/>
    <mergeCell ref="B67:E67"/>
    <mergeCell ref="M13:M16"/>
    <mergeCell ref="E14:E16"/>
    <mergeCell ref="F14:H14"/>
    <mergeCell ref="I14:I16"/>
    <mergeCell ref="J14:L14"/>
    <mergeCell ref="F15:F16"/>
    <mergeCell ref="G15:G16"/>
    <mergeCell ref="H15:H16"/>
    <mergeCell ref="J15:J16"/>
    <mergeCell ref="B7:K7"/>
    <mergeCell ref="A44:A45"/>
    <mergeCell ref="B44:B45"/>
    <mergeCell ref="N13:N16"/>
    <mergeCell ref="K15:K16"/>
    <mergeCell ref="L15:L16"/>
    <mergeCell ref="C40:C41"/>
    <mergeCell ref="E40:E41"/>
    <mergeCell ref="I40:I41"/>
    <mergeCell ref="C44:C45"/>
    <mergeCell ref="A1:M1"/>
    <mergeCell ref="A3:K3"/>
    <mergeCell ref="B5:K5"/>
    <mergeCell ref="B6:K6"/>
    <mergeCell ref="B8:K8"/>
    <mergeCell ref="B10:K10"/>
    <mergeCell ref="B11:K11"/>
    <mergeCell ref="A13:A16"/>
    <mergeCell ref="B13:B16"/>
    <mergeCell ref="C13:C16"/>
    <mergeCell ref="D13:D16"/>
    <mergeCell ref="E13:H13"/>
    <mergeCell ref="I13:L13"/>
  </mergeCells>
  <printOptions/>
  <pageMargins left="0.2362204724409449" right="0.1968503937007874" top="0.2755905511811024" bottom="0.2362204724409449" header="0.1968503937007874" footer="0.1968503937007874"/>
  <pageSetup fitToHeight="23"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A1:K7"/>
  <sheetViews>
    <sheetView zoomScalePageLayoutView="0" workbookViewId="0" topLeftCell="A1">
      <selection activeCell="A7" sqref="A7"/>
    </sheetView>
  </sheetViews>
  <sheetFormatPr defaultColWidth="9.140625" defaultRowHeight="15"/>
  <cols>
    <col min="1" max="1" width="13.8515625" style="0" customWidth="1"/>
    <col min="2" max="2" width="15.421875" style="0" customWidth="1"/>
    <col min="3" max="3" width="15.7109375" style="0" customWidth="1"/>
    <col min="4" max="4" width="9.140625" style="0" hidden="1" customWidth="1"/>
    <col min="5" max="5" width="14.28125" style="0" customWidth="1"/>
    <col min="6" max="6" width="15.00390625" style="0" customWidth="1"/>
    <col min="7" max="7" width="16.28125" style="0" customWidth="1"/>
    <col min="8" max="8" width="16.57421875" style="0" hidden="1" customWidth="1"/>
    <col min="9" max="9" width="15.00390625" style="0" customWidth="1"/>
    <col min="10" max="10" width="15.28125" style="0" customWidth="1"/>
    <col min="11" max="11" width="11.00390625" style="0" customWidth="1"/>
  </cols>
  <sheetData>
    <row r="1" spans="1:11" ht="18.75">
      <c r="A1" s="4" t="s">
        <v>42</v>
      </c>
      <c r="B1" s="4"/>
      <c r="C1" s="4"/>
      <c r="D1" s="4"/>
      <c r="E1" s="4"/>
      <c r="F1" s="4"/>
      <c r="G1" s="4"/>
      <c r="H1" s="4"/>
      <c r="I1" s="4"/>
      <c r="J1" s="2"/>
      <c r="K1" s="2"/>
    </row>
    <row r="2" spans="1:11" ht="19.5" thickBot="1">
      <c r="A2" s="1"/>
      <c r="B2" s="1"/>
      <c r="C2" s="1"/>
      <c r="D2" s="1"/>
      <c r="E2" s="1"/>
      <c r="F2" s="1"/>
      <c r="G2" s="1"/>
      <c r="H2" s="1"/>
      <c r="I2" s="1"/>
      <c r="J2" s="1"/>
      <c r="K2" s="3" t="s">
        <v>35</v>
      </c>
    </row>
    <row r="3" spans="1:11" ht="42" customHeight="1">
      <c r="A3" s="103" t="s">
        <v>29</v>
      </c>
      <c r="B3" s="104"/>
      <c r="C3" s="105"/>
      <c r="D3" s="114" t="s">
        <v>30</v>
      </c>
      <c r="E3" s="114"/>
      <c r="F3" s="114"/>
      <c r="G3" s="114"/>
      <c r="H3" s="114"/>
      <c r="I3" s="114" t="s">
        <v>31</v>
      </c>
      <c r="J3" s="114"/>
      <c r="K3" s="115"/>
    </row>
    <row r="4" spans="1:11" ht="18.75" customHeight="1">
      <c r="A4" s="106"/>
      <c r="B4" s="107"/>
      <c r="C4" s="108"/>
      <c r="D4" s="110"/>
      <c r="E4" s="110"/>
      <c r="F4" s="110"/>
      <c r="G4" s="110"/>
      <c r="H4" s="110"/>
      <c r="I4" s="110"/>
      <c r="J4" s="110"/>
      <c r="K4" s="116"/>
    </row>
    <row r="5" spans="1:11" ht="31.5" customHeight="1">
      <c r="A5" s="109" t="s">
        <v>32</v>
      </c>
      <c r="B5" s="110" t="s">
        <v>33</v>
      </c>
      <c r="C5" s="110" t="s">
        <v>34</v>
      </c>
      <c r="D5" s="110"/>
      <c r="E5" s="110" t="s">
        <v>32</v>
      </c>
      <c r="F5" s="110" t="s">
        <v>33</v>
      </c>
      <c r="G5" s="110" t="s">
        <v>34</v>
      </c>
      <c r="H5" s="110" t="s">
        <v>32</v>
      </c>
      <c r="I5" s="110"/>
      <c r="J5" s="112" t="s">
        <v>33</v>
      </c>
      <c r="K5" s="117" t="s">
        <v>34</v>
      </c>
    </row>
    <row r="6" spans="1:11" ht="15.75" customHeight="1">
      <c r="A6" s="109"/>
      <c r="B6" s="110"/>
      <c r="C6" s="110"/>
      <c r="D6" s="110"/>
      <c r="E6" s="110"/>
      <c r="F6" s="110"/>
      <c r="G6" s="110"/>
      <c r="H6" s="110"/>
      <c r="I6" s="110"/>
      <c r="J6" s="113"/>
      <c r="K6" s="117"/>
    </row>
    <row r="7" spans="1:11" ht="19.5" thickBot="1">
      <c r="A7" s="6">
        <v>26904.5</v>
      </c>
      <c r="B7" s="6">
        <v>127160</v>
      </c>
      <c r="C7" s="6">
        <f>SUM(A7:B7)</f>
        <v>154064.5</v>
      </c>
      <c r="D7" s="7"/>
      <c r="E7" s="6">
        <v>18060.1</v>
      </c>
      <c r="F7" s="6">
        <v>94073.7</v>
      </c>
      <c r="G7" s="6">
        <f>SUM(E7:F7)</f>
        <v>112133.79999999999</v>
      </c>
      <c r="H7" s="111">
        <f>A7-E7</f>
        <v>8844.400000000001</v>
      </c>
      <c r="I7" s="111"/>
      <c r="J7" s="6">
        <f>B7-F7</f>
        <v>33086.3</v>
      </c>
      <c r="K7" s="5">
        <f>C7-G7</f>
        <v>41930.70000000001</v>
      </c>
    </row>
  </sheetData>
  <sheetProtection/>
  <mergeCells count="13">
    <mergeCell ref="E5:E6"/>
    <mergeCell ref="H7:I7"/>
    <mergeCell ref="J5:J6"/>
    <mergeCell ref="D3:H4"/>
    <mergeCell ref="I3:K4"/>
    <mergeCell ref="G5:G6"/>
    <mergeCell ref="H5:I6"/>
    <mergeCell ref="K5:K6"/>
    <mergeCell ref="F5:F6"/>
    <mergeCell ref="A3:C4"/>
    <mergeCell ref="A5:A6"/>
    <mergeCell ref="B5:B6"/>
    <mergeCell ref="C5:D6"/>
  </mergeCells>
  <printOptions/>
  <pageMargins left="0.7" right="0.7" top="0.75" bottom="0.75" header="0.3" footer="0.3"/>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2017-05-22T14:38:39Z</dcterms:modified>
  <cp:category/>
  <cp:version/>
  <cp:contentType/>
  <cp:contentStatus/>
</cp:coreProperties>
</file>